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88" activeTab="13"/>
  </bookViews>
  <sheets>
    <sheet name="1-илова" sheetId="1" r:id="rId1"/>
    <sheet name="2-Илова УКС" sheetId="2" r:id="rId2"/>
    <sheet name="3-илова" sheetId="3" r:id="rId3"/>
    <sheet name="4-илова" sheetId="4" r:id="rId4"/>
    <sheet name="5-илова " sheetId="5" r:id="rId5"/>
    <sheet name="6-ИловаУКС" sheetId="6" r:id="rId6"/>
    <sheet name="8-иловаУКС" sheetId="7" r:id="rId7"/>
    <sheet name="Аппарат (эски)" sheetId="8" r:id="rId8"/>
    <sheet name="Аппарат (янги)" sheetId="9" r:id="rId9"/>
    <sheet name="МКУР" sheetId="10" r:id="rId10"/>
    <sheet name="10-РЖ" sheetId="11" r:id="rId11"/>
    <sheet name="10-1 БММЖ" sheetId="12" r:id="rId12"/>
    <sheet name="10-2 БММЖ" sheetId="13" r:id="rId13"/>
    <sheet name="10-3 БММЖ" sheetId="14" r:id="rId14"/>
  </sheets>
  <definedNames/>
  <calcPr fullCalcOnLoad="1"/>
</workbook>
</file>

<file path=xl/sharedStrings.xml><?xml version="1.0" encoding="utf-8"?>
<sst xmlns="http://schemas.openxmlformats.org/spreadsheetml/2006/main" count="5014" uniqueCount="1512">
  <si>
    <t>Т/р</t>
  </si>
  <si>
    <t>Ўз тасарруфидаги бюджет ташкилотларининг номланиши</t>
  </si>
  <si>
    <t>Ҳисобот даври мобайнида бюджетдан ажратилаётган маблағлар суммаси</t>
  </si>
  <si>
    <t>жами</t>
  </si>
  <si>
    <t>шундан:</t>
  </si>
  <si>
    <t>иш ҳақи ва унга тенглаштирувчи тўловлар миқдори</t>
  </si>
  <si>
    <t>ягона ижтимоий солиқ</t>
  </si>
  <si>
    <t>бошқа жорий харажатлар</t>
  </si>
  <si>
    <t>объектларни лойиҳалаштириш, қуриш, (реконструкция қилиш) ва таъмирлаш ишлари учун капитал қўйилмалар</t>
  </si>
  <si>
    <t>1.</t>
  </si>
  <si>
    <t>2.</t>
  </si>
  <si>
    <t>...</t>
  </si>
  <si>
    <t>Жами</t>
  </si>
  <si>
    <t>(млн.сўм)</t>
  </si>
  <si>
    <t>Экология ва атроф - муҳитни муҳофаза қилиш давлат қўмитасининг Давлатлараро барқарор ривожланиш комиссияси Илмий-ахборот марказининг Ўзбекистон Республикасидаги бўлинмаси</t>
  </si>
  <si>
    <t>Атроф-мухитни мухофаза килиш сохасида ихтисослаштирилган аналитик назорат маркази</t>
  </si>
  <si>
    <t>"Бинолардан фойдаланиш ва капитал қурилиш дирекцияси"ДУК</t>
  </si>
  <si>
    <t>Харид қилиниши режалаштирилнган товар (хизматлар) миқдори</t>
  </si>
  <si>
    <t xml:space="preserve">Бюджетдан ташқари жамғарма </t>
  </si>
  <si>
    <t>Электрон дўкон</t>
  </si>
  <si>
    <t>миллий дўкон</t>
  </si>
  <si>
    <t>Ҳисобот даври</t>
  </si>
  <si>
    <t>Йўналишлари</t>
  </si>
  <si>
    <t>Товар (иш ва хизмат)лар харид қилиш учун тузилган шартномалар</t>
  </si>
  <si>
    <t xml:space="preserve">Молиялаштириш манбаси* </t>
  </si>
  <si>
    <t>сони</t>
  </si>
  <si>
    <t>суммаси</t>
  </si>
  <si>
    <t>1-чорак</t>
  </si>
  <si>
    <t>Харид қилинган товарлар ва хизматлар номи</t>
  </si>
  <si>
    <t>Молиялаштириш манбаси*</t>
  </si>
  <si>
    <t>Харид жараёнини амалга ошириш тури</t>
  </si>
  <si>
    <t>Лот/шартнома рақами</t>
  </si>
  <si>
    <t>Пудратчи тўғрисида маълумотлар</t>
  </si>
  <si>
    <t>Пудратчи номи</t>
  </si>
  <si>
    <t>Корхона СТИРи</t>
  </si>
  <si>
    <t>Харид қилинаётган товарлар (хизматлар) ўлчов бирлиги (имконият даражасида</t>
  </si>
  <si>
    <t>дона</t>
  </si>
  <si>
    <t>Харид қилинаётган товарлар (хизматлар) миқдори (ҳажми)</t>
  </si>
  <si>
    <t>Битим (шартнома) бўйича товарлар (хизматлар) бир бирлиги нархи (тарифи)</t>
  </si>
  <si>
    <t>Харид қилинган товарлар (хизматлар) жами миқдори (ҳажми) қиймати
(минг сўм)</t>
  </si>
  <si>
    <t>Тадбир номи</t>
  </si>
  <si>
    <t>Шартноманинг умумий қиймати (минг сўм)</t>
  </si>
  <si>
    <t>* Изоҳ: Молиялаштириш манбаси аниқ кўрсатилади. Молиялаштириш манбалари: Ўзбекистон Республикасининг Давлат бюджети, Давлат мақсадли жамғарма маблағлари, Ўзбекистон Республикаси Давлат бюджети таркибидаги бюджетларнинг қўшимча манбалари, бюджет ташкилотларининг бюджетдан ташқари жамғармалари маблағлари</t>
  </si>
  <si>
    <t>2-чорак</t>
  </si>
  <si>
    <t xml:space="preserve">Буюртмачи </t>
  </si>
  <si>
    <t>Лойиҳанинг номланиши</t>
  </si>
  <si>
    <t>Лойиҳа қуввати</t>
  </si>
  <si>
    <t>Лойиҳани амалга ошириш даври</t>
  </si>
  <si>
    <t>Лойиҳани амалга ошириш қиймати (минг сўм)</t>
  </si>
  <si>
    <t>шундан ўзлаштирилган маблағлар (минг сўм)</t>
  </si>
  <si>
    <t>Лойиҳани молиялаш-тириш манбаси (бюджет/ бюджетдан ташқари маблағлар)</t>
  </si>
  <si>
    <t>3-чорак</t>
  </si>
  <si>
    <t>Уровень бюджета:</t>
  </si>
  <si>
    <t>Наименование расходов</t>
  </si>
  <si>
    <t>X</t>
  </si>
  <si>
    <t>IV-группа "Другие расходы"</t>
  </si>
  <si>
    <t/>
  </si>
  <si>
    <t>РАСХОДЫ ПО ТОВАРАМ И УСЛУГАМ</t>
  </si>
  <si>
    <t>Командировочные расходы</t>
  </si>
  <si>
    <t>В пределах республики</t>
  </si>
  <si>
    <t>Коммунальные услуги</t>
  </si>
  <si>
    <t>Электроэнергия</t>
  </si>
  <si>
    <t>Природный газ</t>
  </si>
  <si>
    <t>Холодная вода и канализация</t>
  </si>
  <si>
    <t>Услуги по уборке и вывоза мусору, а так же приобретение энергетических и других ресурсов (кроме бензина и других ГСМ)</t>
  </si>
  <si>
    <t>Содержание и текущий ремонт</t>
  </si>
  <si>
    <t>Машины, оборудования и техника</t>
  </si>
  <si>
    <t>Транспортные средства</t>
  </si>
  <si>
    <t>Расходы запасов материальных оборотных средств</t>
  </si>
  <si>
    <t>Прочие материальные оборотные средства</t>
  </si>
  <si>
    <t>Товарно-материальных запасов</t>
  </si>
  <si>
    <t>Товарно-материальных запасов (кроме бумаги)</t>
  </si>
  <si>
    <t>Топливо и ГСМ</t>
  </si>
  <si>
    <t>Другие расходы на приобретение товаров и услуг</t>
  </si>
  <si>
    <t>Телефонные, телекоммуникационные и информационные услуги</t>
  </si>
  <si>
    <t>Телефонные, телеграфные и почтовые услуги</t>
  </si>
  <si>
    <t>Приложение № 2
к Правилам составления, утверждения и представления месячных, квартальных и годовых бухгалтерских отчетов организациями, финансируемыми из Государственного бюджета
Республики Узбекистан</t>
  </si>
  <si>
    <t>О Т Ч Е Т
об исполнении сметы расходов</t>
  </si>
  <si>
    <t>Наименование организации:</t>
  </si>
  <si>
    <t xml:space="preserve">          </t>
  </si>
  <si>
    <t>Раздел   0569   подраздел   901   глава   440</t>
  </si>
  <si>
    <t xml:space="preserve">Отчетный период: </t>
  </si>
  <si>
    <t>Министерство:</t>
  </si>
  <si>
    <t xml:space="preserve">Еденица измерения: тыс. сум </t>
  </si>
  <si>
    <t>Л/С:</t>
  </si>
  <si>
    <t>Категория</t>
  </si>
  <si>
    <t>Статья и
 подстатья</t>
  </si>
  <si>
    <t>Элемент</t>
  </si>
  <si>
    <t>Код строки</t>
  </si>
  <si>
    <t xml:space="preserve">Утвержденный
(уточненный)
план </t>
  </si>
  <si>
    <t>Профинан-
сировано 
за отчетный 
период</t>
  </si>
  <si>
    <t>Всего 
кассовых 
расходов</t>
  </si>
  <si>
    <t>Всего 
фактические 
расходы</t>
  </si>
  <si>
    <t>А</t>
  </si>
  <si>
    <t>Б</t>
  </si>
  <si>
    <t>100</t>
  </si>
  <si>
    <t>Руководитель   _____________________</t>
  </si>
  <si>
    <t>Главный бухгалтер  ________________</t>
  </si>
  <si>
    <t>«______»________________ 20___ г</t>
  </si>
  <si>
    <t xml:space="preserve">       М.П.</t>
  </si>
  <si>
    <t>Полиэтиленовые пакеты</t>
  </si>
  <si>
    <t>Фотобумага для офисной техники</t>
  </si>
  <si>
    <t>Освежитель воздуха</t>
  </si>
  <si>
    <t>Скрепки металлические</t>
  </si>
  <si>
    <t>ООО ELECT POLYGRAPHY</t>
  </si>
  <si>
    <t>ООО OMAD HUMO</t>
  </si>
  <si>
    <t xml:space="preserve"> </t>
  </si>
  <si>
    <t>4-чорак</t>
  </si>
  <si>
    <t>Продуктов питания</t>
  </si>
  <si>
    <t>I-группа "Заработная плата и приравненные к ней платежи"</t>
  </si>
  <si>
    <t>Заработная плата</t>
  </si>
  <si>
    <t>Заработная плата в денежной форме</t>
  </si>
  <si>
    <t>Основная заработная плата</t>
  </si>
  <si>
    <t>Пособия</t>
  </si>
  <si>
    <t>Пособия по временной нетрудоспособности</t>
  </si>
  <si>
    <t>II-группа "Начисления на заработную плату"</t>
  </si>
  <si>
    <t>Взносы / отчисления на социальные нужды</t>
  </si>
  <si>
    <t>Реально производимые взносы/отчисления на социальные нужды</t>
  </si>
  <si>
    <t>Единый социальный платеж</t>
  </si>
  <si>
    <t>РАСХОДЫ ПО ОСНОВНЫМ СРЕДСТВАМ</t>
  </si>
  <si>
    <t>Приобретение основных средств</t>
  </si>
  <si>
    <t>Прочие машины и оборудование</t>
  </si>
  <si>
    <t>Раздел   0561   подраздел   001   глава   440</t>
  </si>
  <si>
    <t>100010860262947056100144001</t>
  </si>
  <si>
    <t>41</t>
  </si>
  <si>
    <t>10</t>
  </si>
  <si>
    <t>000</t>
  </si>
  <si>
    <t>01</t>
  </si>
  <si>
    <t>11</t>
  </si>
  <si>
    <t>02</t>
  </si>
  <si>
    <t>03</t>
  </si>
  <si>
    <t>47</t>
  </si>
  <si>
    <t>04</t>
  </si>
  <si>
    <t>120</t>
  </si>
  <si>
    <t>05</t>
  </si>
  <si>
    <t>06</t>
  </si>
  <si>
    <t>07</t>
  </si>
  <si>
    <t>20</t>
  </si>
  <si>
    <t>08</t>
  </si>
  <si>
    <t>21</t>
  </si>
  <si>
    <t>09</t>
  </si>
  <si>
    <t>12</t>
  </si>
  <si>
    <t>42</t>
  </si>
  <si>
    <t>00</t>
  </si>
  <si>
    <t>13</t>
  </si>
  <si>
    <t>14</t>
  </si>
  <si>
    <t>15</t>
  </si>
  <si>
    <t>16</t>
  </si>
  <si>
    <t>17</t>
  </si>
  <si>
    <t>22</t>
  </si>
  <si>
    <t>18</t>
  </si>
  <si>
    <t>24</t>
  </si>
  <si>
    <t>19</t>
  </si>
  <si>
    <t>25</t>
  </si>
  <si>
    <t>30</t>
  </si>
  <si>
    <t>34</t>
  </si>
  <si>
    <t>23</t>
  </si>
  <si>
    <t>50</t>
  </si>
  <si>
    <t>52</t>
  </si>
  <si>
    <t>26</t>
  </si>
  <si>
    <t>110</t>
  </si>
  <si>
    <t>27</t>
  </si>
  <si>
    <t>500</t>
  </si>
  <si>
    <t>28</t>
  </si>
  <si>
    <t>90</t>
  </si>
  <si>
    <t>29</t>
  </si>
  <si>
    <t>92</t>
  </si>
  <si>
    <t>31</t>
  </si>
  <si>
    <t>43</t>
  </si>
  <si>
    <t>32</t>
  </si>
  <si>
    <t>33</t>
  </si>
  <si>
    <t>54</t>
  </si>
  <si>
    <t>900</t>
  </si>
  <si>
    <t>35</t>
  </si>
  <si>
    <t>36</t>
  </si>
  <si>
    <t>990</t>
  </si>
  <si>
    <t>Прочая техника</t>
  </si>
  <si>
    <t>37</t>
  </si>
  <si>
    <t>ВСЕГО</t>
  </si>
  <si>
    <t>300</t>
  </si>
  <si>
    <t>минг сўмда</t>
  </si>
  <si>
    <t>Объект номи ва манзили</t>
  </si>
  <si>
    <t>Амалга ошириш муддати</t>
  </si>
  <si>
    <t>Ўлчов бирлиги</t>
  </si>
  <si>
    <t>Режалаштирилган маблағ</t>
  </si>
  <si>
    <t>Молиялаш-тирилган маблағ (минг сўм)</t>
  </si>
  <si>
    <t>Бажарилган ишлар ва харажатларнинг миқдори (минг сўм)</t>
  </si>
  <si>
    <t>Ажратилган маблағнинг ўзлаш-тирилиши (%)</t>
  </si>
  <si>
    <t>Дастурга киритиш учун асос</t>
  </si>
  <si>
    <t>Йил бошида учун тасдиқланган дастур асосида (минг сўм)</t>
  </si>
  <si>
    <t>Йил давомида қўшимча ажратилган маблағлар асосида (минг сўм)</t>
  </si>
  <si>
    <t>I</t>
  </si>
  <si>
    <t>Аввалги йиллардан ўтувчи</t>
  </si>
  <si>
    <t>Объект</t>
  </si>
  <si>
    <t>Вазирлар маҳкамасининг 2021 йил 15-октябрдаги 647-сонли қарори</t>
  </si>
  <si>
    <t>II</t>
  </si>
  <si>
    <t>Янги қурилиш</t>
  </si>
  <si>
    <t xml:space="preserve">Бўстонлиқ "Яккатут" махсус объект консервация </t>
  </si>
  <si>
    <t>Сирдарё "Сазагон" махсус объект консервация</t>
  </si>
  <si>
    <t>Қашқадарё "Қоракамар" махсус объект консервация</t>
  </si>
  <si>
    <t>Изоҳ:</t>
  </si>
  <si>
    <t>* Вазирлар Маҳкамаси Раёсати мажлисининг 2022 йил 20 июндаги 94-сон (5 млрд.сўм), 2022 йил 10 октябрдаги 151-сон (17,2 млрд.сўм) ва 2022 24 ноябрдаги 180-сон (16,4 млрд.сўм) баёнларига мувофиқ ажратилган маблағлардан 38,6 млрд.сўм мақбуллаштирилган.</t>
  </si>
  <si>
    <t>231110081321625/1095855</t>
  </si>
  <si>
    <t>231110081321610/1095883</t>
  </si>
  <si>
    <t>231110081321652/1095887</t>
  </si>
  <si>
    <t>231110081321602/1095890</t>
  </si>
  <si>
    <t>231110081324756/1098409</t>
  </si>
  <si>
    <t>231110081322658/1096696</t>
  </si>
  <si>
    <t>231110081321448/1095708</t>
  </si>
  <si>
    <t>231110081333355/1106272</t>
  </si>
  <si>
    <t>231110081357229/1128302</t>
  </si>
  <si>
    <t>231110081392445/1162979</t>
  </si>
  <si>
    <t>231110081392424/1162946</t>
  </si>
  <si>
    <t>231110081321631/1095879</t>
  </si>
  <si>
    <t>231110081392442/1162938</t>
  </si>
  <si>
    <t>231110081371865/1144100</t>
  </si>
  <si>
    <t>231110081373820/1141730</t>
  </si>
  <si>
    <t>231110081373695/1141591</t>
  </si>
  <si>
    <t>231110081373696/1141674</t>
  </si>
  <si>
    <t>231110081374129/1142281</t>
  </si>
  <si>
    <t>231110081395501/1165654</t>
  </si>
  <si>
    <t>231110081389970/1160948</t>
  </si>
  <si>
    <t>231110081372029/1144190</t>
  </si>
  <si>
    <t>ООО MUSAFFO-QULAY SAVDO</t>
  </si>
  <si>
    <t>ООО THE COLOR PRINT SERVICE</t>
  </si>
  <si>
    <t>KANS SHOP MCHJ</t>
  </si>
  <si>
    <t>POWER MAX GROUP MCHJ</t>
  </si>
  <si>
    <t>YaTT XALMUXAMEDOV TIMUR TASHPULATOVICH</t>
  </si>
  <si>
    <t>ООО OLTIBEK FAMILY</t>
  </si>
  <si>
    <t>OOO BRIZZ TRADE</t>
  </si>
  <si>
    <t>ЯТТ ERUVBOYEV DILMUROD AVAZ O‘G‘LI</t>
  </si>
  <si>
    <t>TEXNO BRS XK</t>
  </si>
  <si>
    <t>305953733</t>
  </si>
  <si>
    <t>306307387</t>
  </si>
  <si>
    <t>308037366</t>
  </si>
  <si>
    <t>306089114</t>
  </si>
  <si>
    <t>303055063</t>
  </si>
  <si>
    <t>304696397</t>
  </si>
  <si>
    <t>308502373</t>
  </si>
  <si>
    <t>310250752</t>
  </si>
  <si>
    <t>305478152</t>
  </si>
  <si>
    <t>пачк.</t>
  </si>
  <si>
    <t>пачка</t>
  </si>
  <si>
    <t>упак</t>
  </si>
  <si>
    <t>пар</t>
  </si>
  <si>
    <t>компл.</t>
  </si>
  <si>
    <t>Кетмень</t>
  </si>
  <si>
    <t xml:space="preserve">Бюджет </t>
  </si>
  <si>
    <t>Бумага для офисной техники белая</t>
  </si>
  <si>
    <t>Бумага мелованная для печати</t>
  </si>
  <si>
    <t>Полиграфические услуги</t>
  </si>
  <si>
    <t>Папка</t>
  </si>
  <si>
    <t>Степлер</t>
  </si>
  <si>
    <t>Тряпка для очистки поверхностей</t>
  </si>
  <si>
    <t>Ножницы садовые</t>
  </si>
  <si>
    <t>Кисть макловица</t>
  </si>
  <si>
    <t>Пила ручная</t>
  </si>
  <si>
    <t>Перчатки швейные для защиты от внешних воздействий</t>
  </si>
  <si>
    <t>Вода минеральная столовая</t>
  </si>
  <si>
    <t>Вилы</t>
  </si>
  <si>
    <t>Ўрмон хўжалиги агентлиги</t>
  </si>
  <si>
    <t xml:space="preserve">Гидрометеорология хизмати агентлиги </t>
  </si>
  <si>
    <t>100010860262947056990144001</t>
  </si>
  <si>
    <t>Самарқанд "Сазағон" махсус объекти</t>
  </si>
  <si>
    <t>Андижон "Заурак" махсус объекти "Сазағон" махсус объекти</t>
  </si>
  <si>
    <t>Организация:</t>
  </si>
  <si>
    <t>Республиканский</t>
  </si>
  <si>
    <t>Единица измерения:</t>
  </si>
  <si>
    <t>Связанные с зарубежными поездками</t>
  </si>
  <si>
    <t>Информационные и коммуникационные услуги</t>
  </si>
  <si>
    <t>Прочие расходы на приобретение товаров и услуг</t>
  </si>
  <si>
    <t>ДРУГИЕ РАСХОДЫ</t>
  </si>
  <si>
    <t>Различные прочие расходы</t>
  </si>
  <si>
    <t>Текущие</t>
  </si>
  <si>
    <t>Электрон давлат харидларида иштирок этиш учун закалат тулови харажатлари</t>
  </si>
  <si>
    <t>Прочие расходы</t>
  </si>
  <si>
    <t>РАСХОДЫ ПО ФИНАНСОВЫМ АКТИВАМ И ОБЯЗАТЕЛЬСТВАМ</t>
  </si>
  <si>
    <t>Финансовый актив</t>
  </si>
  <si>
    <t xml:space="preserve">Внутренние </t>
  </si>
  <si>
    <t>Кредиты и займы</t>
  </si>
  <si>
    <t>Прочее внутреннее кредитование</t>
  </si>
  <si>
    <t>Расходы на обучение</t>
  </si>
  <si>
    <t xml:space="preserve">Услуги по охране объектов </t>
  </si>
  <si>
    <t>Другие виды расходов по приобретению основных средств</t>
  </si>
  <si>
    <t>Приложение 4
к Правилам составления, утверждения и представления периодических финансовых отчетов организациями, финансируемыми из Государственного бюджета Республики Узбекистан</t>
  </si>
  <si>
    <t>ОТЧЕТ
о движении денежных средств по Фонду развития бюджетной организации</t>
  </si>
  <si>
    <t>Периодичность:</t>
  </si>
  <si>
    <t>тыс. сум</t>
  </si>
  <si>
    <t xml:space="preserve">Л/С: </t>
  </si>
  <si>
    <t>400110860262947056100144001</t>
  </si>
  <si>
    <t>Показатели</t>
  </si>
  <si>
    <t>Сумма</t>
  </si>
  <si>
    <t>1. Остаток денежных средств на начало года</t>
  </si>
  <si>
    <t>2. Поступления доходов в отчетный период - всего</t>
  </si>
  <si>
    <t>2.1 Поступило доходов (поступлений) за отчетный период</t>
  </si>
  <si>
    <t>в том числе:</t>
  </si>
  <si>
    <t>а) от производства и реализации товаров (работ, услуг)</t>
  </si>
  <si>
    <t>б) от предоставления в аренду временно не используемых помещений и другого государственного имущества</t>
  </si>
  <si>
    <t>в) от спонсорской (безвозмездной) помощи бюджетным организациям, оказываемой юридическими и физическими лицами</t>
  </si>
  <si>
    <t>г) другие поступления</t>
  </si>
  <si>
    <t>д) от сэкономленных бюджетных средств в конце последнего рабочего дня отчетного квартала</t>
  </si>
  <si>
    <t>2.2 Поступления за счет остатка прошлого года</t>
  </si>
  <si>
    <t>3. Кассовые расходы, осушествленные в отчетном периоде - всего</t>
  </si>
  <si>
    <t>3.1 Кассовые расходы</t>
  </si>
  <si>
    <t>3.2 Возврат остатка(9919, 9818)</t>
  </si>
  <si>
    <t>4. Остаток денежных средств на конец отчетного периода</t>
  </si>
  <si>
    <t>4.1 Остаток средств на транзитном счете на конец отчетного периода</t>
  </si>
  <si>
    <t>Расшифровка расходов</t>
  </si>
  <si>
    <t>категория</t>
  </si>
  <si>
    <t>статья и подстатья</t>
  </si>
  <si>
    <t>элемент</t>
  </si>
  <si>
    <t>Кассовые расходы-всего</t>
  </si>
  <si>
    <t>Фактические расходы (по субсчету 261)</t>
  </si>
  <si>
    <t>Расходы на приобретение бумаги</t>
  </si>
  <si>
    <t>200</t>
  </si>
  <si>
    <t>99</t>
  </si>
  <si>
    <t>Здания</t>
  </si>
  <si>
    <t>Нежилые здания</t>
  </si>
  <si>
    <t>Мебель и офисное оборудование</t>
  </si>
  <si>
    <t>910</t>
  </si>
  <si>
    <t xml:space="preserve">Компьютерное оборудование, вычислительная, аудио-видео техника, информационная технология и принадлежности </t>
  </si>
  <si>
    <t>920</t>
  </si>
  <si>
    <t>Приборы учета электроэнергии и коммунальных услуг</t>
  </si>
  <si>
    <t>930</t>
  </si>
  <si>
    <t>55</t>
  </si>
  <si>
    <t>Библиотечный фонд</t>
  </si>
  <si>
    <t>48</t>
  </si>
  <si>
    <t>190</t>
  </si>
  <si>
    <t>Приобретение учебно-лабораторного оборудования</t>
  </si>
  <si>
    <t>940</t>
  </si>
  <si>
    <t xml:space="preserve">Прочие расходы по приобретению основных средств </t>
  </si>
  <si>
    <t>140</t>
  </si>
  <si>
    <t>Спорт инвентарлари ва жихозлари</t>
  </si>
  <si>
    <t>960</t>
  </si>
  <si>
    <t>Руководитель _______________</t>
  </si>
  <si>
    <t>Главный бухгалтер ____________________</t>
  </si>
  <si>
    <t>М.П</t>
  </si>
  <si>
    <t>____ ______________ 20____ год</t>
  </si>
  <si>
    <t>Приложение 7
к Правилам составления, утверждения и представления периодических финансовых отчетов организациями, финансируемыми из Государственного бюджета Республики Узбекистан</t>
  </si>
  <si>
    <t>ОТЧЕТ
о движении прочих внебюджетных средств</t>
  </si>
  <si>
    <t xml:space="preserve">Организация: </t>
  </si>
  <si>
    <t>Наименования поступлений</t>
  </si>
  <si>
    <t>1. Остаток средств на начало года</t>
  </si>
  <si>
    <t>2. Поступления доходов (поступлений) в отчетный период - всего</t>
  </si>
  <si>
    <t>Внебюджетные фонды министерств и ведомств, формируемые за счет отчислений (4-010-10)</t>
  </si>
  <si>
    <t>Кредиты (6-000-10)</t>
  </si>
  <si>
    <t>Поступления сумм дебиторской задолженности прошлых лет (4-004-10)</t>
  </si>
  <si>
    <t>Р А С Ш И Ф Р О В К А    Р А С Х О Д О В</t>
  </si>
  <si>
    <t>А.  К А С С О В Ы Е    Р А С Х О Д Ы</t>
  </si>
  <si>
    <t>Статья и подстатья</t>
  </si>
  <si>
    <t>по кодам классификация источников средств и уровней бюджетов</t>
  </si>
  <si>
    <t>4010-10</t>
  </si>
  <si>
    <t>6000-10</t>
  </si>
  <si>
    <t>4004-10</t>
  </si>
  <si>
    <t>93</t>
  </si>
  <si>
    <t>4. Остаток средств на конец отчетного периода</t>
  </si>
  <si>
    <t>Б.    Ф А К Т И Ч Е С К И Е      Р А С Х О Д Ы</t>
  </si>
  <si>
    <t>Одежды, обуви и постельных принадлежностей</t>
  </si>
  <si>
    <t>Руководитель ___________</t>
  </si>
  <si>
    <t xml:space="preserve">Главный бухгалтер _______________ </t>
  </si>
  <si>
    <t>М. П.</t>
  </si>
  <si>
    <t>«___» ________________20__ год</t>
  </si>
  <si>
    <t xml:space="preserve">Экология, атроф-муҳитни муҳофаза қилиш ва иқлим ўзгариши вазирлиги Марказий аппарати </t>
  </si>
  <si>
    <t>150</t>
  </si>
  <si>
    <t>Пособия по беременности и родам</t>
  </si>
  <si>
    <t>Другие взносы/отчисления на социальные нужды</t>
  </si>
  <si>
    <t>38</t>
  </si>
  <si>
    <t>39</t>
  </si>
  <si>
    <t xml:space="preserve">“Бинолардан фойдаланиш ва капитал қурилиш дирекцияси” ДУКнинг </t>
  </si>
  <si>
    <t>Наманган вилояти экология бошқармаси маъмурий биноси курилиши</t>
  </si>
  <si>
    <t>2020-2023</t>
  </si>
  <si>
    <t>"Олимжон КТСИЧХФ"</t>
  </si>
  <si>
    <t>бюджетдан ташқари маблағлар</t>
  </si>
  <si>
    <t>Бухоро ихтисослаштирилган Жайрон питомниги курилиш</t>
  </si>
  <si>
    <t>"Кулдош Бурон" МЧЖ</t>
  </si>
  <si>
    <t>Самарқанд вилояти, тиббиёт чиқиндиларини зарарсизлантириш объектларини ташкил этиш</t>
  </si>
  <si>
    <t>2023-2024</t>
  </si>
  <si>
    <t>Тендер</t>
  </si>
  <si>
    <t>Экспертиза</t>
  </si>
  <si>
    <t>бюджет маблағлари</t>
  </si>
  <si>
    <t>Тошкент вилояти, тиббиёт чиқиндиларини зарарсизлантириш объектларини ташкил этиш</t>
  </si>
  <si>
    <t>Фарғона вилояти, тиббиёт чиқиндиларини зарарсизлантириш объектларини ташкил этиш</t>
  </si>
  <si>
    <t>Тошкент шаҳар, тиббиёт чиқиндиларини зарарсизлантириш объектларини ташкил этиш</t>
  </si>
  <si>
    <t>2020-2022</t>
  </si>
  <si>
    <t>Ўзбекистон Республикаси президентининг 2022 йил 30 декабрдаги 
ПҚ-465-сонли Қарори</t>
  </si>
  <si>
    <t>“Xorazm viloyati hududida iqtisodiy ahamiyatga ega bo‘lgan qushlar va sut emizuvchi hayvon turlarining davlat ro‘yxati va kadastrini yaratish” ishlarini bajarish bo‘yicha</t>
  </si>
  <si>
    <t>Qoraqalpog‘iston Respublikasi hududida iqtisodiy ahamiyatga ega bo‘lgan qushlar va sut emizuvchi hayvon turlarining davlat ro‘yxati va kadastrini yaratish” ishlarini bajarish bo‘yicha</t>
  </si>
  <si>
    <t>AURORA PHARMA MCHJ</t>
  </si>
  <si>
    <t>шт</t>
  </si>
  <si>
    <t>SvetoCopyA4</t>
  </si>
  <si>
    <t>Svetacopy бумага А4</t>
  </si>
  <si>
    <t>Папка-файл ф.А4 на 30л , Deli E5003</t>
  </si>
  <si>
    <t>Скобы Maped (#24/6, по1000шт.)</t>
  </si>
  <si>
    <t>Органайзер Deli 38252</t>
  </si>
  <si>
    <t xml:space="preserve">DOUBLE A </t>
  </si>
  <si>
    <t>Вода минеральная природная питьевая</t>
  </si>
  <si>
    <t>Скрепки 39713 Deli</t>
  </si>
  <si>
    <t>газ/без газ ВОДА ТОШКЕНТ 0,33 л.</t>
  </si>
  <si>
    <t>Книга регистрации приказов с кожаный обложки твёрдом переплётом</t>
  </si>
  <si>
    <t>Скобы для степлера №10 Maped оцинкованные (800 штук в пачке)</t>
  </si>
  <si>
    <t>Папки для адресная 4см с логотипом,производство на заказ из кожи</t>
  </si>
  <si>
    <t>Папка-короб на резинке А4 TROPIC 40мм пластик красный Бюрократ TR520</t>
  </si>
  <si>
    <t>Клейкая закладка пластиковая 12х43мм 5цветов по 20л (100л) 5 стрелок</t>
  </si>
  <si>
    <t>Грабли Gardena для очистки газонов 60 см 03381-20.000.00</t>
  </si>
  <si>
    <t>Florizel удобрение универсальное биогумус уп 1кг.</t>
  </si>
  <si>
    <t>Грабли веерные Gardena 03099-20.000.00 регулируемые</t>
  </si>
  <si>
    <t>Известь негашеная 1 сорт уп 2кг</t>
  </si>
  <si>
    <t>Lavazza Кофе в зернах Qualita Oro 1 кг</t>
  </si>
  <si>
    <t>Тяпка садовая Gardena NatureLine, 17110-20.000.00</t>
  </si>
  <si>
    <t>Лопата совковая GARDENA ClassicLine 17051-20.000.00</t>
  </si>
  <si>
    <t>Топор кованный Б-3 в сборе, 1200 грамм, деревянное топорище</t>
  </si>
  <si>
    <t>ANZA 922130 щетка для побелки из натуральной щетины</t>
  </si>
  <si>
    <t>Садовая лопата GARDENA NatureLine 17000-20.000.00</t>
  </si>
  <si>
    <t>Ladoga</t>
  </si>
  <si>
    <t>Giorgione</t>
  </si>
  <si>
    <t>Маркетинговые исследования рынка по ценообразованию</t>
  </si>
  <si>
    <t>Услуга сотовой связи по SMS информированию</t>
  </si>
  <si>
    <t>CRYSTALICE-В баклашках по 20 литров для куллеров.</t>
  </si>
  <si>
    <t xml:space="preserve">Списание, дефектовка и утилизация основных средств </t>
  </si>
  <si>
    <t>Почтовый конверт для письма</t>
  </si>
  <si>
    <t>Перфофайл 80 МК</t>
  </si>
  <si>
    <t xml:space="preserve">Ladoga </t>
  </si>
  <si>
    <t>Colop</t>
  </si>
  <si>
    <t>Мыло жидкое Natural Beauty с антибактериальным эффектом, 5 кг</t>
  </si>
  <si>
    <t>Таможенное оформление</t>
  </si>
  <si>
    <t xml:space="preserve">обучения </t>
  </si>
  <si>
    <t>Оригинальная ОПТИЧЕСКАЯ мышь HP Optical Scroll USB Mouse (pn:QY777A6)</t>
  </si>
  <si>
    <t>Мешок для мусора 42 литров ПВД 50*70, 70 мкм</t>
  </si>
  <si>
    <t>Невская политра</t>
  </si>
  <si>
    <t>Удлинитель 5 м,</t>
  </si>
  <si>
    <t xml:space="preserve">car mat ID 6 </t>
  </si>
  <si>
    <t>подрамник с холстом 100*80</t>
  </si>
  <si>
    <t>подрамник с холстом 90*80</t>
  </si>
  <si>
    <t>Пакет Polisad</t>
  </si>
  <si>
    <t>Визитка рекламная</t>
  </si>
  <si>
    <t>Рекламная конструкция Roll-Up</t>
  </si>
  <si>
    <t>Туалетная бумга ELMA в упаковке 6 шт размер: 9x10,8</t>
  </si>
  <si>
    <t xml:space="preserve">Бумага самокл. 76х76 куб (4цв-неон) 03003 Deli </t>
  </si>
  <si>
    <t xml:space="preserve"> Megawatt Energy</t>
  </si>
  <si>
    <t>Корзина цветов с лентой</t>
  </si>
  <si>
    <t>Электронный Магазин</t>
  </si>
  <si>
    <t>Национальный магазин</t>
  </si>
  <si>
    <t>ЧП NURON SAVDO</t>
  </si>
  <si>
    <t>MChJ "HYDROLIFE BOTTLERS"</t>
  </si>
  <si>
    <t>ЧП Falcon line</t>
  </si>
  <si>
    <t>OBIL-QOBIL XK</t>
  </si>
  <si>
    <t>ООО "ELFA WHITE"</t>
  </si>
  <si>
    <t>OOO "PLAY MOBILE"</t>
  </si>
  <si>
    <t>OOO "SHABNAM SILVER"</t>
  </si>
  <si>
    <t>ООО ZARA SIRUN</t>
  </si>
  <si>
    <t>YANGIYER BREND MCHJ</t>
  </si>
  <si>
    <t>ООО INNOVATION PROJECT PROGRAMS</t>
  </si>
  <si>
    <t>AMU-SOXIL INVEST</t>
  </si>
  <si>
    <t>ООО LUDEM MUHR</t>
  </si>
  <si>
    <t>ООО PERFECT CONTROL SERVICE</t>
  </si>
  <si>
    <t>O`ZBEKISTON RESPUBLIKASI ADLIYA VAZIRLIGI QOSHIDAGI YURIST</t>
  </si>
  <si>
    <t>OLTINTEPA-FAYZ-ISHONCH MCHJ</t>
  </si>
  <si>
    <t>YATT MIRZAYEVA SHOIRA TASHMAMATOVNA</t>
  </si>
  <si>
    <t>GREAT BEST TRADE BIZNES MCHJ</t>
  </si>
  <si>
    <t>ООО ABRORBEK TERRA GROUP</t>
  </si>
  <si>
    <t>NAZARTAYEV XK</t>
  </si>
  <si>
    <t>"KOMBINAT RASSOM" MCHJ</t>
  </si>
  <si>
    <t>SABINA OYNISA MCHJ</t>
  </si>
  <si>
    <t>YaTT "AXMEDKARIMOV RIM NAGEMOVICH"</t>
  </si>
  <si>
    <t>CLEVER MERCHANT MCHJ</t>
  </si>
  <si>
    <t>'' QANDIYOROV KAMOL'' XK</t>
  </si>
  <si>
    <t>MEGAWATT ENERGY</t>
  </si>
  <si>
    <t>YATT "IBRAGIMOV R.R."</t>
  </si>
  <si>
    <t>YYT Samiev Parvina</t>
  </si>
  <si>
    <t>202660390</t>
  </si>
  <si>
    <t>204559521</t>
  </si>
  <si>
    <t>306894560</t>
  </si>
  <si>
    <t>306052216</t>
  </si>
  <si>
    <t>305214235</t>
  </si>
  <si>
    <t>207200524</t>
  </si>
  <si>
    <t>301023753</t>
  </si>
  <si>
    <t>306726910</t>
  </si>
  <si>
    <t>306982910</t>
  </si>
  <si>
    <t>308564985</t>
  </si>
  <si>
    <t>308940368</t>
  </si>
  <si>
    <t>308208801</t>
  </si>
  <si>
    <t>302142803</t>
  </si>
  <si>
    <t>302653720</t>
  </si>
  <si>
    <t>201991922</t>
  </si>
  <si>
    <t>309579926</t>
  </si>
  <si>
    <t>602201926</t>
  </si>
  <si>
    <t>309591271</t>
  </si>
  <si>
    <t>308628137</t>
  </si>
  <si>
    <t>306102248</t>
  </si>
  <si>
    <t>309362975</t>
  </si>
  <si>
    <t>310002854</t>
  </si>
  <si>
    <t>310251846</t>
  </si>
  <si>
    <t>310310455</t>
  </si>
  <si>
    <t>309740964</t>
  </si>
  <si>
    <t>кг</t>
  </si>
  <si>
    <t>упак.</t>
  </si>
  <si>
    <t>усл. ед</t>
  </si>
  <si>
    <t>л</t>
  </si>
  <si>
    <t>пач</t>
  </si>
  <si>
    <t>рул</t>
  </si>
  <si>
    <t>компл</t>
  </si>
  <si>
    <t>кВт.ч</t>
  </si>
  <si>
    <t>231110081581525</t>
  </si>
  <si>
    <t>231110081665383</t>
  </si>
  <si>
    <t>231110081398320</t>
  </si>
  <si>
    <t>231110081398301</t>
  </si>
  <si>
    <t>231110081587463</t>
  </si>
  <si>
    <t>231110081587600</t>
  </si>
  <si>
    <t>231110081627461</t>
  </si>
  <si>
    <t>231110081563265</t>
  </si>
  <si>
    <t>231110081624591</t>
  </si>
  <si>
    <t>231110081397868</t>
  </si>
  <si>
    <t>231110081398305</t>
  </si>
  <si>
    <t>231110081398331</t>
  </si>
  <si>
    <t>231110081398334</t>
  </si>
  <si>
    <t>231110081398311</t>
  </si>
  <si>
    <t>231110081403162</t>
  </si>
  <si>
    <t>231110081403132</t>
  </si>
  <si>
    <t>231110081403165</t>
  </si>
  <si>
    <t>231110081403149</t>
  </si>
  <si>
    <t>231110081634418</t>
  </si>
  <si>
    <t>231110081637817</t>
  </si>
  <si>
    <t>231110081637768</t>
  </si>
  <si>
    <t>231110081637948</t>
  </si>
  <si>
    <t>231110081638081</t>
  </si>
  <si>
    <t>231110081638280</t>
  </si>
  <si>
    <t>231110081601111</t>
  </si>
  <si>
    <t>231110081601120</t>
  </si>
  <si>
    <t>231110081522832</t>
  </si>
  <si>
    <t>231110081468620</t>
  </si>
  <si>
    <t>231110081633842</t>
  </si>
  <si>
    <t>231110081620867</t>
  </si>
  <si>
    <t>231110081584697</t>
  </si>
  <si>
    <t>231110081443818</t>
  </si>
  <si>
    <t>231110081676367</t>
  </si>
  <si>
    <t>231110081531410</t>
  </si>
  <si>
    <t>231110081531444</t>
  </si>
  <si>
    <t>231110081502122</t>
  </si>
  <si>
    <t>231110081669166</t>
  </si>
  <si>
    <t>231110081454583</t>
  </si>
  <si>
    <t>231110081522843</t>
  </si>
  <si>
    <t>231110081591920</t>
  </si>
  <si>
    <t>231110081563187</t>
  </si>
  <si>
    <t>231110081531381</t>
  </si>
  <si>
    <t>231110081531346</t>
  </si>
  <si>
    <t>231110081559949</t>
  </si>
  <si>
    <t>231110081587352</t>
  </si>
  <si>
    <t>231110081486404</t>
  </si>
  <si>
    <t>231110081515936</t>
  </si>
  <si>
    <t>231110081515933</t>
  </si>
  <si>
    <t>231110081563217</t>
  </si>
  <si>
    <t>231110081502124</t>
  </si>
  <si>
    <t>231110081583725</t>
  </si>
  <si>
    <t>231110081614875</t>
  </si>
  <si>
    <t>231110081646535</t>
  </si>
  <si>
    <t>231110081620984</t>
  </si>
  <si>
    <t>231110081398308</t>
  </si>
  <si>
    <t>231110081470603</t>
  </si>
  <si>
    <t>231110081526837</t>
  </si>
  <si>
    <t>231110081534859</t>
  </si>
  <si>
    <t>231110081594614</t>
  </si>
  <si>
    <t>Бюджет</t>
  </si>
  <si>
    <t>91</t>
  </si>
  <si>
    <t>Членства в международные и межгосударственные организации</t>
  </si>
  <si>
    <t>49</t>
  </si>
  <si>
    <t>390</t>
  </si>
  <si>
    <t xml:space="preserve">Ремонт батареи и зарядного порта служебного электромобиля </t>
  </si>
  <si>
    <t>Телекоммуникационные услуги на октябрь 2023 год</t>
  </si>
  <si>
    <t>Муҳофаза этиладиган табиий ҳудудлар давлат кадастрини шакллантириш бўйича Наманган вилоятидаги "Косонсой", "Ақчасой" ва "Жабборсой" сойлари Жиззах вилоятидаги "Галдираутсой" ва "Кўкжар" сойлари, Андижон вилоятидаги "Мазгилсай" ва "Майлисай" сойлари, Тошкент вилоятидаги "Оҳангарон" ва "Қорасув" дарёлари ҳамда Фарғона вилоятидаги "Сўх" дарёсининг сувни муҳофаза қилиш зоналарини, шу жумладан соҳил бўйи минтақаларини белгилаш лойиҳаларини ишлаб чиқиш.</t>
  </si>
  <si>
    <t>Электроэнергия на апрель 2023 год</t>
  </si>
  <si>
    <t>Электроэнергия на декабрь 2023 год</t>
  </si>
  <si>
    <t>Приобретение Подрамника с холстом 120*80 в количестве 1 штук для проведения пленера на тему "Рангларда акс этган она табиат", согласно приказа Минприроды РУз №113 от 28.04.2023г.</t>
  </si>
  <si>
    <t>Проживание в гостинице во время служебной командировки сотрудника, согласно приказа №28 х/с от 24.03.2023г.</t>
  </si>
  <si>
    <t>Авиабилет Ташкент-Дубаи-Ташкент для служебной командировки зарубеж</t>
  </si>
  <si>
    <t>"Ташкилотларда архив иши ва электрон архивларни ташкил этиш асослари" бўйича ўқув курси, 2023 йил 12 июндаги 167-к-сонли буйруғига асосан архивариус Эшонова Б. малака оширишга жалб этилди.</t>
  </si>
  <si>
    <t xml:space="preserve"> СПС (спец.прямая связь) для пользования и оказания международной и междугородной телефонной связи на февраль 2023 год</t>
  </si>
  <si>
    <t>Изготовление логотипа министерства</t>
  </si>
  <si>
    <t>Авиабилет для служебной командировки зарубеж Ташкент-Сеул-Ташкент, согласно приказа №18ч/с от 19.05.2023г. на имя Абдуллаева У.</t>
  </si>
  <si>
    <t>Проживание сотрудников в гостинице во время служебной командировки, согласно приказа №28-х/с от 24.03.2023г. (1 чел)</t>
  </si>
  <si>
    <t>Услуга по оформлению таможенной декларации (5 ед.)</t>
  </si>
  <si>
    <t>Рамка 21*30см</t>
  </si>
  <si>
    <t>Электроэнергия на октябрь 2023 года</t>
  </si>
  <si>
    <t>Водоснабжение на сентябрь 2023 года</t>
  </si>
  <si>
    <t>Для организации и проведения мероприятия 1 июня "Международный день защиты детей" и "Climate action Dialogue"</t>
  </si>
  <si>
    <t>Проживание сотрудников в гостинице во время служебной командировки, согласно приказов №46-х/с, №47-х/с от 10.05.2023г. (3 чел)</t>
  </si>
  <si>
    <t>Услуги, оказываемые ГУП "АКТ Мультимедиа"</t>
  </si>
  <si>
    <t>Услуга, оказываемые ГУП "АКТ Мультимедиа" в области информационных технологий (май)</t>
  </si>
  <si>
    <t>Проживание сотрудников в гостинице во время служебной командировки, согласно приказа №42-х/с от 28.04.2023г. (1 чел)</t>
  </si>
  <si>
    <t>Приобретение Подрамника с холстом 120*80 в количестве 55 штук для проведения пленера на тему "Рангларда акс этган она табиат", согласно приказа Минприроды РУз №113 от 28.04.2023г.</t>
  </si>
  <si>
    <t>Телекоммуникационные услуги на июль 2023 год</t>
  </si>
  <si>
    <t>Заказ автобуса для перевозки пассажиров на 51 посадочное место на 27.05.2023г. по маршруту Ташкент-Зомин-Ташкент, согласно приказа МинПрироды РУз №113 от 28.04.2023г.</t>
  </si>
  <si>
    <t>Проживание в гостинице во время служебной командировки, согласно приказа №48-х/с от 10.05.2023г. (3 чел)</t>
  </si>
  <si>
    <t>Телекоммуникационные интернет услуги (Business Unlim 100 тариф режаси буйича 500 Мб/с) на сентябрь 2023 года</t>
  </si>
  <si>
    <t>Заказ автобуса для перевозки пассажиров на 51 посадочное место на 20.05.2023г. по маршруту Ташкент-Зомин-Ташкент, согласно приказа МинПрироды РУз №113 от 28.04.2023г.</t>
  </si>
  <si>
    <t>Услуги по охране объекта на декабрь 2023 год</t>
  </si>
  <si>
    <t>Услуга по замене моторного масла служебного транспорта Каптива 279 DAV</t>
  </si>
  <si>
    <t>Замена свечей зажигания, замена сетки форсунок, замена лампочек ближних фар на служебном автомобиле Каптива 278 DAV</t>
  </si>
  <si>
    <t>Услуги, оказываемые ГУП "АКТ Мультимедиа" (Обслуживание и настройка сервера, системы видеонаблюдения)</t>
  </si>
  <si>
    <t>Фарғона водийси ҳудудида иқтисодий ахамиятга эга қушлар ва сутэмизувчиларнинг давлат ҳисоби ва кадастрини юритиш</t>
  </si>
  <si>
    <t>Сирдарё вилояти ҳудудида иқтисодий аҳамиятга эга қушлар ва сутэмизувчиларнинг давлат ҳисоби ва қадастрини юритиш</t>
  </si>
  <si>
    <t>Услуги почтовой спецсвязи, УП-3953 п.4 на июль 2023 года</t>
  </si>
  <si>
    <t>Услуги почтовой спецсвязи, УП-3953 п.4 на август 2023 года</t>
  </si>
  <si>
    <t>Авиабилеты на внутренние рейсы на май 2023 год</t>
  </si>
  <si>
    <t>Ўзб.Респ.Табиат Ресурслари вазирлиги тасарруфидаги "Қуйи Амударё" давлат биосфера резерватининг фаолияти ва Оролбуйи минтақасида чўлланишнинг олдини олиш бўйича амалга оширилаётган ишларини журналистлар, блогерлар ва экофаолларга таништиришга қаратилган пресс-тур (жами 19 нафар) ташкил этиш мақсадида авиабилетлар</t>
  </si>
  <si>
    <t>Замена опорных дисков служебного автомобиля Мерседес Бенц</t>
  </si>
  <si>
    <t>Абонентская плата услуг радиосвязи на декабрь 2023 года</t>
  </si>
  <si>
    <t>Call center короткого номера 1157 на август 2023 год</t>
  </si>
  <si>
    <t>Электроэнергия на ноябрь 2023 года</t>
  </si>
  <si>
    <t>Бензин АИ-92 на июнь 2023 года</t>
  </si>
  <si>
    <t>Электроэнергия на ноябрь 2023 год</t>
  </si>
  <si>
    <t>Авиабилеты на местные рейсы для служебных командировок (Ташкент-Нукус-Ташкент)</t>
  </si>
  <si>
    <t>Услуга, оказываемые ГУП "АКТ Мультимедиа" в области информационных технологий (апрель)</t>
  </si>
  <si>
    <t>2017-2020 йилларнинг хужжатларни тартибга келтириш ва уларга илмий-техник ишлов бериш</t>
  </si>
  <si>
    <t>Эсдалик сувенирлар сотиб олиш учун Согласно Приказ №12 ч/с от 17.04.2023г., оймакорлик услубида ишланган қаламдон футлярда</t>
  </si>
  <si>
    <t>Гостиничные услуги - Сотрудник Обломурадов Н. (с 28.03.2023-01.04.2023)</t>
  </si>
  <si>
    <t>Хожирий делегация овқатланиш харажати учун</t>
  </si>
  <si>
    <t>Авиабилет Ташкент-Стамбул-Женева для служебной командировки зарубеж</t>
  </si>
  <si>
    <t>Юнесконинг "Ғарбий Тян-Шан" Бутунжахон табиий мероси объектини бошқариш бўйича Минтақавий қўмитасининг 3-йиғилишини ташкил этиш ва юқори савияда ўтказиш мақсадида, Ўзбекистон Республикаси Табиат ресурслари Вазирининг 2023 йил 17 апрелдаги 99-сонли буйруғига асосан.</t>
  </si>
  <si>
    <t>Ўзбекистон Республикаси Вазирлар Маҳкамасининг "Давлат органлари ва бошқа ташкилотларнинг махфий-режим органлари ходимлари малакасини ошириш тизимини жорий этиш чора-тадбирлари тўгрисида"ги 2021 йил 29 декабрдаги 787-75-сон қарорига асосан</t>
  </si>
  <si>
    <t>Штраф на возврат международного авиабилета</t>
  </si>
  <si>
    <t>Марка почтовая 2000 шт</t>
  </si>
  <si>
    <t>Услуги по охране объекта на апрель 2023 год (с 1 апреля по 13 апреля)</t>
  </si>
  <si>
    <t>Temirov Anvar (2077)с 25.03.2023 по 04.03.2023</t>
  </si>
  <si>
    <t>Каршибоев Гафуржон (201) с 04.04.2023 по 09.04.2023023 по</t>
  </si>
  <si>
    <t>Услуги по охране объекта на ноябрь 2023 год</t>
  </si>
  <si>
    <t>Экологическая сертификация ввозимого в Республику Узбекистан Тягач седельный HOWO 13 ед.</t>
  </si>
  <si>
    <t>Услуги по ремонту и замене запчастей</t>
  </si>
  <si>
    <t>Услуга в области охраны природы и рационального использования природных ресурсов</t>
  </si>
  <si>
    <t xml:space="preserve">Услуги, оказываемые ГУП "АКТ Мультимедиа" </t>
  </si>
  <si>
    <t>Услуга по продаже билетов на жд транспорт (разовая услуга)</t>
  </si>
  <si>
    <t>Услуги, оказываемые ГУП "АКТ Мультимедиа" в области информационных технологий (март)</t>
  </si>
  <si>
    <t xml:space="preserve">Ежемесячная абонентская плата за использование Единой межведомственной электронной системы исполнительской дисциплины «Ijro.gov.uz» </t>
  </si>
  <si>
    <t>замена масляного фильтра (Дамас 01 231 QJA)</t>
  </si>
  <si>
    <t>Авиабилет Нью-Йорк-Ташкент для служебной командировки зарубеж</t>
  </si>
  <si>
    <t>Электроэнергия на март 2023 год</t>
  </si>
  <si>
    <t>Янги Ўзбекистон 9 ойга 10 тадан</t>
  </si>
  <si>
    <t>Тошкент-Бустонлик-Тошкент йўналишидаги YUTONG  ZK6122H9 русумли 51 ўриндиқли автобусда йўловчиларни ташиш хизмати</t>
  </si>
  <si>
    <t>Услуги по вывозу мусора на июнь 2023 года</t>
  </si>
  <si>
    <t>Замена передного амортизатора (Каптива 01 279 DAV)</t>
  </si>
  <si>
    <t>ремонт бампера и покраска</t>
  </si>
  <si>
    <t>Сервисный сбор за международный рейс для служебной командировки</t>
  </si>
  <si>
    <t>АКТ томонидан кўрсатиладиган хизматлар (февраль)</t>
  </si>
  <si>
    <t>Авиабилеты на международный рейс Ташкент-Стамбул-Рим-Стамбул-Ташкент для служебной командировки</t>
  </si>
  <si>
    <t>балансировка колёс Мерседес 01 319 РАА</t>
  </si>
  <si>
    <t>Услуги почтовой спецсвязи, УП-3953 п.4 на март 2023 год</t>
  </si>
  <si>
    <t>Авиабилеты на внутренние рейсы на февраль 2023 год</t>
  </si>
  <si>
    <t xml:space="preserve">Авиабилеты на внутренние рейсы на февраль 2023 год </t>
  </si>
  <si>
    <t xml:space="preserve">Авиабилеты на внутренние рейсы на март 2023 год </t>
  </si>
  <si>
    <t>Бензин Аи-95</t>
  </si>
  <si>
    <t>Услуги мобильной связи Corporate 130</t>
  </si>
  <si>
    <t>Телекоммуникационные услуги (тармоқ ресурслари ва техник алоқа воситаларини ижарага бериш) на февраль 2023 год</t>
  </si>
  <si>
    <t>Услуги по холодному водоснабжению</t>
  </si>
  <si>
    <t>Газоснабжение на март 2023 год</t>
  </si>
  <si>
    <t>Телекоммуникационные услуги на февраль 2023 год</t>
  </si>
  <si>
    <t>Телекоммуникационные услуги Абонентская плата телефонной связи на март 2023 год</t>
  </si>
  <si>
    <t>Телекоммуникационные интернет услуги (Business Unlim 100 тариф режаси буйича 100 Мб/с)</t>
  </si>
  <si>
    <t xml:space="preserve">бюджетдан ташқари </t>
  </si>
  <si>
    <t xml:space="preserve">бюджет маблағлари  </t>
  </si>
  <si>
    <t>Электроэнергия на 1 кварталь 2023 год</t>
  </si>
  <si>
    <t>Абонентская плата Правительственная связь на 1 кварталь 2023 год</t>
  </si>
  <si>
    <t>Телекоммуникационные интернет услуги на 1 кварталь 2023 год</t>
  </si>
  <si>
    <t>Телекоммуникационные услуги VPN на 1 кварталь 2023 год</t>
  </si>
  <si>
    <t>Телекоммуникационные интернет услуги (Business Unlim 100 тариф режаси буйича 500 Мб/с) на 1 кварталь 2023 года</t>
  </si>
  <si>
    <t>Телекоммуникационные услуги Абонентская плата телефонной связи на 1 кварталь 2023 год</t>
  </si>
  <si>
    <t>Телекоммуникационные услуги на 1 кварталь 2023 год</t>
  </si>
  <si>
    <t>Телекоммуникационные интернет услуги (Business Unlim 100 тариф режаси буйича 100 Мб/с) на 1 кварталь 2023 года</t>
  </si>
  <si>
    <t>СПС (спец.прямая связь) для пользования и оказания международной и междугородной телефонной связи на 1 кварталь 2023 год</t>
  </si>
  <si>
    <t>Абонентская плата услуг радиосвязи на 1 кварталь 2023 года</t>
  </si>
  <si>
    <t>Услуги по охране объекта на 1 кварталь 2023 год</t>
  </si>
  <si>
    <t>Call center короткого номера 1157 на 1 кварталь 2023 год</t>
  </si>
  <si>
    <t>Ежемесячная абонентская плата за использование Единой межведомственной электронной системы исполнительской дисциплины Ijro.gov.uz на 1 кварталь 2023 год</t>
  </si>
  <si>
    <t>Бумага Xerox А4 Colotech 160 г/м²</t>
  </si>
  <si>
    <t>Бумага мелованная цветной А3 в пачки 250шт 450гр</t>
  </si>
  <si>
    <t>Скрепки 30 мм MAPED MEDIUM, никель, 100шт/уп, коробка</t>
  </si>
  <si>
    <t>Степлер  (#24/6, 26/6 Essentials Metal)</t>
  </si>
  <si>
    <t>Евро визитки</t>
  </si>
  <si>
    <t xml:space="preserve">A3 "DOUBLE A Размер: 297*420 м Класс: A </t>
  </si>
  <si>
    <t>Тряпка из микрофибры 40х60</t>
  </si>
  <si>
    <t>Бумага Xerox А4 Colotech 160 г/м² матовая</t>
  </si>
  <si>
    <t>Садовые ножницы (сучкорез)</t>
  </si>
  <si>
    <t xml:space="preserve">Кисть-макловица 4x15см "серия 85" HARDY 0245-856615 </t>
  </si>
  <si>
    <t xml:space="preserve">LIT </t>
  </si>
  <si>
    <t>Перчатки швейные</t>
  </si>
  <si>
    <t>Вилы садовые Fiskars Solid (1003458)</t>
  </si>
  <si>
    <t xml:space="preserve"> папка регистр</t>
  </si>
  <si>
    <t>Авиабилет Милан для служебной командировки зарубеж</t>
  </si>
  <si>
    <t xml:space="preserve">АКТ томонидан кўрсатиладиган хизматлар </t>
  </si>
  <si>
    <t>Бумага Xerox Business 003R91821 A3/80г/м2/500л./белый общего назначения(офисная)</t>
  </si>
  <si>
    <t>Минеральная Вода "Chortoq" 0,5 л c газом</t>
  </si>
  <si>
    <t>Освежитель воздуха 350 мл</t>
  </si>
  <si>
    <t>Самарқанд вилояти, тиббиёт чиқиндиларини зарарсизлантириш объектларини ташкил этиш**</t>
  </si>
  <si>
    <t>Тошкент вилояти, тиббиёт чиқиндиларини зарарсизлантириш объектларини ташкил этиш**</t>
  </si>
  <si>
    <t>Фарғона вилояти, тиббиёт чиқиндиларини зарарсизлантириш объектларини ташкил этиш**</t>
  </si>
  <si>
    <t>Тошкент шаҳар, тиббиёт чиқиндиларини зарарсизлантириш объектларини ташкил этиш**</t>
  </si>
  <si>
    <t xml:space="preserve">** Вазирлар Маҳкамаси Раёсатининг 14.04.2023 йилдаги 34/45-сон йиғилиш баёнига асосан 47,0 млрд. сўмга мақбуллаштирилди. </t>
  </si>
  <si>
    <t xml:space="preserve"> Тошкент шаҳар, Чилонзор тумани, Бунёдкор кўчаси, 7А-уйда жойлашган "Водгео" илмий текшириш институти биносининг 2-қаватидаги 30,31,32,33,34 ва 35-хоналарнни жорий таъмирлаш</t>
  </si>
  <si>
    <t>Экология жамғармаси</t>
  </si>
  <si>
    <t>Танлов</t>
  </si>
  <si>
    <t>POWER TRUST BUILD MCHJ</t>
  </si>
  <si>
    <t>Экологияқўмитасига навес ўрнатиш</t>
  </si>
  <si>
    <t>ООО KARANADON</t>
  </si>
  <si>
    <t xml:space="preserve"> Тошкент шахар, Чилонзор тумани, Бунёдкор кўчаси, 7а-уй манзилидаги Ўзбекистон Республикаси экология атроф-мухитни мухофаза қилиш ва иқлим ўзгариши вазирлиги биноси том қисмини жорий таъмирлаш ва совутиш қурилмаларини ўрнатиш</t>
  </si>
  <si>
    <t>DILNOZA SANAQULOVA MCHJ</t>
  </si>
  <si>
    <t xml:space="preserve"> Фарғона вилояти Қўқон шаҳрида 12 модул типидаги енгил конструкцияли чиқинди йиғиш пунктини ўрнатиш</t>
  </si>
  <si>
    <t xml:space="preserve"> UYJOYQURILISH MCHJ</t>
  </si>
  <si>
    <t xml:space="preserve"> Фарғона вилояти Қўқон шаҳрида 13 модул типидаги енгил конструкцияли чиқинди йиғиш пунктини ўрнатиш</t>
  </si>
  <si>
    <t>POWERING MCHJ</t>
  </si>
  <si>
    <t>Экология, атроф-муҳитни муҳофаза қилиш ва иқлим ўзгариши вазирлигига қарашли “Водгео” илмий текшириш институти маъмурий биносининг мажлислар залини икки қатламли офис биносига мослаштириш</t>
  </si>
  <si>
    <t>"Mash'al Trans Servis" MCHJ</t>
  </si>
  <si>
    <t>Тошкент шаҳар, Чилонзор тумани, Бунёдкор кўчаси, 7А-уйдаги Ўзбекистон республикаси Экология, атроф-муҳитни мухофаза қилиш ва иқлим ўзгариши вазирлиги биносида жойлашган хоналарни таъмирлаш ва жиҳозлаш.</t>
  </si>
  <si>
    <t>Khan Star</t>
  </si>
  <si>
    <t xml:space="preserve"> Тошкент шаҳри, Юнусобод тумани, Бодомзор йўли 1-тор кўчаси, 72-уйда жойлашган гидрометеорология хизмати агентлиги маъмурий биносини реконструкция қилиш</t>
  </si>
  <si>
    <t>O'zbekiston Respublikasi ekologiya atrof-muhitnimuhofaza qilish va iqlim o'zgarishi vazirligi DM</t>
  </si>
  <si>
    <t>Раздел   0561   подраздел   002   глава   060</t>
  </si>
  <si>
    <t>100010860262947056100206001</t>
  </si>
  <si>
    <t>Кадастровые, землеустроительные и топографо-геодезические, картографические работы</t>
  </si>
  <si>
    <t>Культивируемые активы</t>
  </si>
  <si>
    <t>Нож канцелярский</t>
  </si>
  <si>
    <t>Карандаши простые и цветные с грифелями в твердой оболочке</t>
  </si>
  <si>
    <t>Бумага офсетная</t>
  </si>
  <si>
    <t>Стикер</t>
  </si>
  <si>
    <t>Калькулятор электронный</t>
  </si>
  <si>
    <t>Канцелярский набор (настольный органайзер)</t>
  </si>
  <si>
    <t>Аккумуляторная батарея для фотокамеры</t>
  </si>
  <si>
    <t>Клей</t>
  </si>
  <si>
    <t>Маркшейдерские работы</t>
  </si>
  <si>
    <t>Услуга по техническому обслуживанию приборов учета водомеров</t>
  </si>
  <si>
    <t>Аварийно-восстановительные работы водопровода</t>
  </si>
  <si>
    <t>Бумага туалетная</t>
  </si>
  <si>
    <t>Вода питьевая упакованная</t>
  </si>
  <si>
    <t>Электрочайники бытовые</t>
  </si>
  <si>
    <t>Салфетка гигиеническая влажная</t>
  </si>
  <si>
    <t>Услуга по оформлению помещений цветами</t>
  </si>
  <si>
    <t>Маркер</t>
  </si>
  <si>
    <t>Визитная карточка</t>
  </si>
  <si>
    <t>Набор столовых приборов из нержавеющей стали</t>
  </si>
  <si>
    <t>Рамки для картины</t>
  </si>
  <si>
    <t>Блок розеток</t>
  </si>
  <si>
    <t>Книги печатные</t>
  </si>
  <si>
    <t>Услуга по проверке ультразвукового электронного счетчика газа</t>
  </si>
  <si>
    <t>Услуга по изготовлению флага</t>
  </si>
  <si>
    <t>Табличка информационная</t>
  </si>
  <si>
    <t>Средство для удаления жира и нагара</t>
  </si>
  <si>
    <t>Услуга по изготовлению из фомекса герба и флага</t>
  </si>
  <si>
    <t>Полиграфическая продукция</t>
  </si>
  <si>
    <t>Установка камеры видеонаблюдения</t>
  </si>
  <si>
    <t>Линейка чертежная</t>
  </si>
  <si>
    <t>Услуга по письменному переводу</t>
  </si>
  <si>
    <t>Ковролин</t>
  </si>
  <si>
    <t>Батареи аккумуляторные свинцово-кислотные</t>
  </si>
  <si>
    <t>Услуги по зарядке транспортных средств с электродвигателями</t>
  </si>
  <si>
    <t>Скотч</t>
  </si>
  <si>
    <t>Флаги организаций и ведомств</t>
  </si>
  <si>
    <t>Телефонный аппарат</t>
  </si>
  <si>
    <t>Сенсорная панель</t>
  </si>
  <si>
    <t>Пылесос бытовой</t>
  </si>
  <si>
    <t>Метла</t>
  </si>
  <si>
    <t>Биотуалет</t>
  </si>
  <si>
    <t>231110081776212</t>
  </si>
  <si>
    <t>231110081763456</t>
  </si>
  <si>
    <t>231110081771759</t>
  </si>
  <si>
    <t>231110081763511</t>
  </si>
  <si>
    <t>231110081762487</t>
  </si>
  <si>
    <t>231110081891586</t>
  </si>
  <si>
    <t>231110081967937</t>
  </si>
  <si>
    <t>231110081968114</t>
  </si>
  <si>
    <t>231110081776130</t>
  </si>
  <si>
    <t>231110081772003</t>
  </si>
  <si>
    <t>231110081883402</t>
  </si>
  <si>
    <t>231110081763516</t>
  </si>
  <si>
    <t>231110081883780</t>
  </si>
  <si>
    <t>231110081774960</t>
  </si>
  <si>
    <t>231110081733296</t>
  </si>
  <si>
    <t>231110081863195</t>
  </si>
  <si>
    <t>231110081810971</t>
  </si>
  <si>
    <t>231110081830950</t>
  </si>
  <si>
    <t>231110081975448</t>
  </si>
  <si>
    <t>231110081776804</t>
  </si>
  <si>
    <t>231110081902701</t>
  </si>
  <si>
    <t>231110081967914</t>
  </si>
  <si>
    <t>231110081808437</t>
  </si>
  <si>
    <t>231110081898200</t>
  </si>
  <si>
    <t>231110081873496</t>
  </si>
  <si>
    <t>231110081975594</t>
  </si>
  <si>
    <t>231110081924460</t>
  </si>
  <si>
    <t>231110081884192</t>
  </si>
  <si>
    <t>231110081835796</t>
  </si>
  <si>
    <t>231110081788669</t>
  </si>
  <si>
    <t>231110081949532</t>
  </si>
  <si>
    <t>231110081893600</t>
  </si>
  <si>
    <t>231110081762462</t>
  </si>
  <si>
    <t>231110081746071</t>
  </si>
  <si>
    <t>231110081869068</t>
  </si>
  <si>
    <t>231110081869087</t>
  </si>
  <si>
    <t>231110081860705</t>
  </si>
  <si>
    <t>231110081869100</t>
  </si>
  <si>
    <t>231110081860673</t>
  </si>
  <si>
    <t>231110081860676</t>
  </si>
  <si>
    <t>231110081885594</t>
  </si>
  <si>
    <t>231110081884373</t>
  </si>
  <si>
    <t>231110081903786</t>
  </si>
  <si>
    <t>231110081903838</t>
  </si>
  <si>
    <t>231110081903803</t>
  </si>
  <si>
    <t>231110081903810</t>
  </si>
  <si>
    <t>231110081934770</t>
  </si>
  <si>
    <t>231110081934772</t>
  </si>
  <si>
    <t>231110081934775</t>
  </si>
  <si>
    <t>231110081957565</t>
  </si>
  <si>
    <t>231110081957578</t>
  </si>
  <si>
    <t>231110081957610</t>
  </si>
  <si>
    <t>231110081957615</t>
  </si>
  <si>
    <t>231110081762427</t>
  </si>
  <si>
    <t>231110081726714</t>
  </si>
  <si>
    <t>231110081889976</t>
  </si>
  <si>
    <t>231110081830916</t>
  </si>
  <si>
    <t>231110081950606</t>
  </si>
  <si>
    <t>231110081771380</t>
  </si>
  <si>
    <t>231110081895213</t>
  </si>
  <si>
    <t>231110081930361</t>
  </si>
  <si>
    <t>231110081895855</t>
  </si>
  <si>
    <t>231110081913046</t>
  </si>
  <si>
    <t>231110081888168</t>
  </si>
  <si>
    <t>231110081888172</t>
  </si>
  <si>
    <t>231110081904794</t>
  </si>
  <si>
    <t>231110081898958</t>
  </si>
  <si>
    <t>231110081953246</t>
  </si>
  <si>
    <t>231110081929457</t>
  </si>
  <si>
    <t>ООО SHERZOD STATIONERY</t>
  </si>
  <si>
    <t>ООО IDEAL-INVESTS-BUSINESS</t>
  </si>
  <si>
    <t>ООО MY OFFICE STATIONERY</t>
  </si>
  <si>
    <t>"GEOLOGIYA -MARKSHEYDERLIK XIZMATI" MCHJ</t>
  </si>
  <si>
    <t>SUVO'LCHAGICHXIZMATI AJ</t>
  </si>
  <si>
    <t>УП "SUVSOZABONENTXIZMATI"</t>
  </si>
  <si>
    <t>"INTERNATIONAL PAPER" MCHJ</t>
  </si>
  <si>
    <t>ООО BROTHERS-PARTNER</t>
  </si>
  <si>
    <t>PARFUME LUXE MCHJ</t>
  </si>
  <si>
    <t>ЧП FLOWERS STUDIO</t>
  </si>
  <si>
    <t>BUSINESS RING MCHJ</t>
  </si>
  <si>
    <t>ЯТТ "SABIROV ARTUR RINATOVICH"</t>
  </si>
  <si>
    <t>HUMSAR HSSY GROUP MCHJ</t>
  </si>
  <si>
    <t>"YOSHLAR MEDIAPRINT" MCHJ</t>
  </si>
  <si>
    <t>MEASUREMENT SYSTEM 2</t>
  </si>
  <si>
    <t xml:space="preserve">МЧЖ "DREAM-PRINT PLUS" </t>
  </si>
  <si>
    <t>ООО SULTONBEK IBROHIMBEK SULTON</t>
  </si>
  <si>
    <t>UNIVERSE HOUSE MCHJ</t>
  </si>
  <si>
    <t>ЧП NARPAY BIZNES TAYANCH</t>
  </si>
  <si>
    <t>ООО TERRA PRINT KLASTER</t>
  </si>
  <si>
    <t>MILLION DEFFERENT TECHNOLOGIES SERVICE MCHJ</t>
  </si>
  <si>
    <t>ИП "Муллажонов"</t>
  </si>
  <si>
    <t>BOLD STEPS</t>
  </si>
  <si>
    <t>ЯТТ "IBRAGIMOV NOZIMJON FARXODOVICH"</t>
  </si>
  <si>
    <t>YaTT KAMALETDINOV RUSLAN RAMILEVICH</t>
  </si>
  <si>
    <t>"ACTIVE-TRADE-GROUP" MCHJ</t>
  </si>
  <si>
    <t>ESHIMOVA NAFISA ILXOM QIZI</t>
  </si>
  <si>
    <t>GRAND-YUNIT MCHJ</t>
  </si>
  <si>
    <t>SHOSH-MONO MCHJ</t>
  </si>
  <si>
    <t>ACCENT LINE MCHJ</t>
  </si>
  <si>
    <t>MUXITDIN GROUP MCHJ</t>
  </si>
  <si>
    <t>ЧП TULANOV BEKZOD SHUXRAT O‘G‘LIАЗАНО</t>
  </si>
  <si>
    <t>YTT SHMIDT OLESYA ROMANOVNA</t>
  </si>
  <si>
    <t>304815209</t>
  </si>
  <si>
    <t>306390588</t>
  </si>
  <si>
    <t>307048170</t>
  </si>
  <si>
    <t>304558021</t>
  </si>
  <si>
    <t>205136865</t>
  </si>
  <si>
    <t>205208252</t>
  </si>
  <si>
    <t>205247459</t>
  </si>
  <si>
    <t>305664508</t>
  </si>
  <si>
    <t>306097967</t>
  </si>
  <si>
    <t>308405644</t>
  </si>
  <si>
    <t>306098554</t>
  </si>
  <si>
    <t>490408004</t>
  </si>
  <si>
    <t>309208484</t>
  </si>
  <si>
    <t>307843418</t>
  </si>
  <si>
    <t>308928024</t>
  </si>
  <si>
    <t>308871098</t>
  </si>
  <si>
    <t>308479774</t>
  </si>
  <si>
    <t>305252309</t>
  </si>
  <si>
    <t>308346433</t>
  </si>
  <si>
    <t>305913275</t>
  </si>
  <si>
    <t>307186490</t>
  </si>
  <si>
    <t>309945613</t>
  </si>
  <si>
    <t>310470771</t>
  </si>
  <si>
    <t>310553328</t>
  </si>
  <si>
    <t>310611509</t>
  </si>
  <si>
    <t>310584273</t>
  </si>
  <si>
    <t>306828142</t>
  </si>
  <si>
    <t>499704112</t>
  </si>
  <si>
    <t>мг</t>
  </si>
  <si>
    <t>Стол офисный</t>
  </si>
  <si>
    <t>Стул на
металлическом
каркасе</t>
  </si>
  <si>
    <t>Шкаф офисный
деревянный</t>
  </si>
  <si>
    <t>Тепловизор</t>
  </si>
  <si>
    <t>Бинокль</t>
  </si>
  <si>
    <t>Фотоаппарат</t>
  </si>
  <si>
    <t>GPS-
приёмник</t>
  </si>
  <si>
    <t>Каремат</t>
  </si>
  <si>
    <t>Карта флеш
памяти</t>
  </si>
  <si>
    <t>Принтер</t>
  </si>
  <si>
    <t>Моноблок</t>
  </si>
  <si>
    <t>Планшетный
компьютер</t>
  </si>
  <si>
    <t>Внешний
оптический
привод</t>
  </si>
  <si>
    <t>Весы лабораторные</t>
  </si>
  <si>
    <t>Палатки</t>
  </si>
  <si>
    <t>Спальный
мешок</t>
  </si>
  <si>
    <t>Бюджетдан</t>
  </si>
  <si>
    <t>Аукцион</t>
  </si>
  <si>
    <t>ООО SIROJ O G LI MUHAMMADAMIN</t>
  </si>
  <si>
    <t>TRADE AND SALES PROFESSIONAL MCHJ</t>
  </si>
  <si>
    <t>MAX GIDROTEXNIK PROFESSIONAL MCHJ</t>
  </si>
  <si>
    <t>ООО SAMO TECHNO</t>
  </si>
  <si>
    <t>23111007211589</t>
  </si>
  <si>
    <t>305365998</t>
  </si>
  <si>
    <t>310042195</t>
  </si>
  <si>
    <t>23111007207718</t>
  </si>
  <si>
    <t>310604895</t>
  </si>
  <si>
    <t>23111007211568</t>
  </si>
  <si>
    <t>307722583</t>
  </si>
  <si>
    <t>23111007204628</t>
  </si>
  <si>
    <t>23111007211583</t>
  </si>
  <si>
    <t>23111007211567</t>
  </si>
  <si>
    <t>Газоснабжение на ноябрь 2023 года</t>
  </si>
  <si>
    <t>Газоснабжение на декабрь 2023 год</t>
  </si>
  <si>
    <t>Авиабилет на международный рейс для служебной командировки сотрудника, согласно приказа №65 ч/с от 18.09.2023г.</t>
  </si>
  <si>
    <t>Услуги по вывозу мусора на октябрь 2023 года</t>
  </si>
  <si>
    <t>“https://eco.gov.uz” вэб-сайтини экспертизадан ўтказиш</t>
  </si>
  <si>
    <t>Гостиничные услуги во время служебной командировки сотрудника, согласно приказа №279 от 07.09.2023г.</t>
  </si>
  <si>
    <t>Авиабилеты для участников пресс-тура, согласно приказа №289 от 15.09.2023г.</t>
  </si>
  <si>
    <t>“eco.gov.uz” tizimini ishlab chiqish uchun texnik topshiriq loyihasini axborot va kiberxavfsizlik talablariga muvofiqligi bo‘yicha ekspertizadan o‘tkazish</t>
  </si>
  <si>
    <t>Авиабилет на международный рейс для служебный командировки сотрудника, согласно приказа 59 ch/s от 14.09.2023г.</t>
  </si>
  <si>
    <t>Транспортные услуги для обслуживания официального визита международной делегации, согласно Программы визита №04/17-150, Приказ Министерства Экологии РУз №249/1 от 17.08.2023г.</t>
  </si>
  <si>
    <t>Организация питания для обслуживания официального визита международной делегации, согласно Программы визита №04/17-150, Приказ Министерства Экологии РУз №249/1 от 17.08.2023г.</t>
  </si>
  <si>
    <t>Гостиничные услуги (туристический сбор) во время служебной командировки сотрудника, согласно приказа №117/1 х/с от 11.09.2023г.</t>
  </si>
  <si>
    <t>Гостиничные услуги во время служебной командировки сотрудника, согласно приказа №109 х/с от 29.08.2023г.</t>
  </si>
  <si>
    <t>Бензин АИ-95</t>
  </si>
  <si>
    <t>Услуга по подкачке ходовой части служебного автомобиля Мерседес Бенц РАА 319</t>
  </si>
  <si>
    <t>Авиабилет на международный рейс для служебной командировки сотрудника, согласно приказа №57 ч/с от 12.09.2023г.</t>
  </si>
  <si>
    <t>Авиабилет на международный рейс для служебной командировки, согласно приказа №54 ч/с от 06.09.2023г.</t>
  </si>
  <si>
    <t>Гостиничные услуги во время служебной командировки сотрудника Пак С., согласно приказа №114 х/с от 06.09.2023г.</t>
  </si>
  <si>
    <t>Проведение инвентаризации и создание списка редких и исчезающих видов диких животных, согласно ПКМ914от 07.11.2018г., 42-сонли Баёни 3 банди, 2023 йил 27 июндаги 01-04/2-48-1-сонли Вазирликнинг Назорат-режаси.</t>
  </si>
  <si>
    <t>Проведение исследований по критической оценке состояния Красной книги (объектов животного мира), согласно ПКМ914от 07.11.2018г., 42-сонли Баёни 3 банди, 2023 йил 27 июндаги 01-04/2-48-1-сонли Вазирликнинг Назорат-режаси.</t>
  </si>
  <si>
    <t>Телекоммуникационные услуги (тармоқ ресурслари ва техник алоқа воситаларини ижарага бериш) на сентябрь 2023 год</t>
  </si>
  <si>
    <t>Авиабилет на международный рейс для служебной командировки сотрудника, согласно приказа №56 ч/с от 07.09.2023г.</t>
  </si>
  <si>
    <t>Авиабилет на международный рейс для служебной командировки, согласно приказа №55 ч/с от 06.09.2023г.</t>
  </si>
  <si>
    <t>Гостиничные услуги во время служебной командировки сотрудника Рахмонова Ш., согласно приказа №109 х/с от 29.08.2023г.</t>
  </si>
  <si>
    <t>“Clean city” billing tizimini ishlab chiqish uchun texnik topshiriq loyihasini axborot va kiberxavfsizlik talablariga muvofiqligi bo‘yicha ekspertizadan o‘tkazish</t>
  </si>
  <si>
    <t>“O‘zbekiston Respublikasi Ekologiya va atrof-muhitni muhofaza qilish davlat qo‘mitasining Ekologiya, atrof-muhitni muhofaza qilish va chiqindilar bilan ishlash jamg‘armasining billing tizimi” loyihasini yaratish bo‘yicha texnik topshiriq loyihasini axborot va kiberxavfsizlik talablariga muvofiqligi bo‘yicha ekspertizadan o‘tkazish</t>
  </si>
  <si>
    <t>“Atrof-muhit monitoringi tizimining yagona geoaxborot bazasi”ni yaratish boʻyicha texnik topshiriq loyihasini axborot va kiberxavfsizlik talablariga muvofiqligi bo‘yicha ekspertizadan o‘tkazish</t>
  </si>
  <si>
    <t>“ECOPAY” axborot tizimini yaratish uchun texnik topshiriq loyihasini axborot va kiberxavfsizlik talablariga muvofiqligi bo‘yicha ekspertizadan o‘tkazish</t>
  </si>
  <si>
    <t>O‘zbekiston Respublikasi hududida yashil maydonlarni hisobga olish bo‘yicha “Yashil Makon” yagona platformasini yaratish bo‘yicha texnik topshiriq loyihasini axborot va kiberxavfsizlik talablariga muvofiqligi bo‘yicha ekspertizadan o‘tkazish xizmatini ko‘rsatadi</t>
  </si>
  <si>
    <t>Авиабилет на международный рейс, согласно приказа №47 ч/с от 23.08.2023г.</t>
  </si>
  <si>
    <t>Гостиничные услуги во время служебной командировки сотрудника Акрамова Б., согласно приказа №107 х/с от 28.08.2023г.</t>
  </si>
  <si>
    <t>Распечатка самоклейка лазер А3 формате</t>
  </si>
  <si>
    <t>Хорижий делегациянинг овкатланиш харажати учун, Вазирликнинг 21.08.2023даги 253-сон буйругига асосан</t>
  </si>
  <si>
    <t>Услуга по страхованию гражданской ответственности владельцев автотранспортных средств на служебный автомобиль VOLKSWAGEN ID6 гос.номер 01 514 DAV</t>
  </si>
  <si>
    <t>Авиабилет для служебной командировки на международный рейс сотрудника Темирова А., согласно приказа №46 ч/с от 10.08.2023г.</t>
  </si>
  <si>
    <t>"Яшил макон" журналига 2023 йил 2-ярим йиллик учун обуна ташкил этиш ва етказиб бериш</t>
  </si>
  <si>
    <t>Техническое обслуживание служебного автомобиля Hundai, согласно дефектного акта</t>
  </si>
  <si>
    <t>Хорижий делегациянинг овкатланиш харажати учун, Вазирликнинг 03.07.2023даги 174-сон буйругига асосан</t>
  </si>
  <si>
    <t>Телекоммуникационные услуги Абонентская плата телефонной связи на сентябрь 2023 год</t>
  </si>
  <si>
    <t>Атроф мухитни мухофаза килиш сохасида фаолият курсатаётган ходимларни кайта тайёрлаш ва уларнинг малакасини ошириш</t>
  </si>
  <si>
    <t>Гостиничные услуги во время служебной командировки сотрудника Тошев Т., согласно приказа №95 от 16.08.2023г.</t>
  </si>
  <si>
    <t>Услуги по охране объекта на сентябрь 2023 год</t>
  </si>
  <si>
    <t>Гостиничные услуги во время служебной командировки работника, согласно приказа №95 х/с от 07.08.2023г.</t>
  </si>
  <si>
    <t>Авиабилет на международный рейс, согласно приказа №42 ч/с от 03.08.2023г.</t>
  </si>
  <si>
    <t>Гостиничные услуги во время служебной командировки сотрудника Коробаева Г., согласно приказа №91 х/с от 31.07.2023г.</t>
  </si>
  <si>
    <t>Вазирлар Махкамасининг 19.06.2023даги тегишли фармойиши, Вазирликнинг 19.06.2023даги 17-сон ва 04.07.2023даги 174-сон буйругига асосан меҳмонхона харажати учун.</t>
  </si>
  <si>
    <t>Гостичные услуги во время служебной командировки сотрудника Казбекова Ж., согласно приказа №90 х/с от 31.07.2023г.</t>
  </si>
  <si>
    <t>Приобретение авиабилетов на местные рейсы Ташкент-Термез-Ташкент для служебных командировок сотрудников</t>
  </si>
  <si>
    <t>Услуги мобильной связи на сентябрь 2023 года</t>
  </si>
  <si>
    <t>Гостиничные услуги во время служебной командировки, согласно приказа №77/1 х/с от 03.07.2023г.</t>
  </si>
  <si>
    <t>Услуги мобильной связи на август 2023 года</t>
  </si>
  <si>
    <t>Замена жидкости стеклоочислителя на служебном автомобиле Мерседес РАА 319</t>
  </si>
  <si>
    <t>Абонентская плата услуг радиосвязи на май 2023 года</t>
  </si>
  <si>
    <t>Вазирлар Махкамасининг 19.06.2023даги тегишли фармойиши, Вазирликнинг 19.06.2023даги 17-сон ва 04.07.2023даги 174-сон буйругига асосан Хорижий делегация авиабилет харажати учун (сервисный сбор).</t>
  </si>
  <si>
    <t>Проживание в гостинице во время служебной командировки, согласно приказа №87 х/с от 24.07.2023г.</t>
  </si>
  <si>
    <t>Гостиничный сбор</t>
  </si>
  <si>
    <t>Техобслуживание и услуги по замене фильтра масляного и масла двигателя на служебном автомобиле Toyota Prado 01 277 DAV, согласно дефектного акта</t>
  </si>
  <si>
    <t>Доп.соглашение №2 уменьшение бюджет л/с, в связи с открытием нового л/с бюджет</t>
  </si>
  <si>
    <t>Хорижий делегациянинг мехмонхона харажати учун, Вазирликнинг 03.07.2023даги 174-сон буйругига асосан</t>
  </si>
  <si>
    <t>Водоснабжение на февраль 2023 года</t>
  </si>
  <si>
    <t>Электроэнергия на февраль 2023 года</t>
  </si>
  <si>
    <t>Бензин АИ-92 на сентябрь 2023 года</t>
  </si>
  <si>
    <t>Услуги почтовой спецсвязи, УП-3953 п.4 на июнь 2023 года</t>
  </si>
  <si>
    <t>Услуги по вывозу мусора на март 2023 года</t>
  </si>
  <si>
    <t>Гостиничные услуги во время служебной командировки работников, согласно приказа №183 от 07.07.2023г.</t>
  </si>
  <si>
    <t>Текущее обслуживание, а также сопровождение и функциональное расширение ранее приобретенных программных продуктов "ECOFUND", "Ecoruxsat" и "Econazorat"</t>
  </si>
  <si>
    <t>Средний ремонт служебного автомобиля Captiva 01 279 DAV, согласно дефектного акта</t>
  </si>
  <si>
    <t>Гостиничные услуги во время служебной командировки работников, согласно приказа №47 х/с от 10.05.2023г.</t>
  </si>
  <si>
    <t>Кухонная стеклянная ёмкость для хранения с крышкой</t>
  </si>
  <si>
    <t>Хорижий делегациянинг овкатланиш харажати учун, Вазирликнинг  03.07.2023даги 174-сон буйругига асосан</t>
  </si>
  <si>
    <t>Услуги по технической поддержке информационных технологий</t>
  </si>
  <si>
    <t>Право на использования программы</t>
  </si>
  <si>
    <t xml:space="preserve">“O’zbekiston Respublikasi Qizil kitobi holatini tanqidiy baholash. Jizzax, Samarqand va Farg’ona, Andijon, Namangan viloyatlarida tarqalgan turlar bo’yicha ma’lumotlar tayyorlash” mavzusida ishlarini bajarish </t>
  </si>
  <si>
    <t>Насадка для фонтана (100 шт)</t>
  </si>
  <si>
    <t>Услуги, оказываемые ГУП "АКТ Мультимедиа" (27 июн матбуот ходимлари куни ҳамда 30 июн ёшлар кунига бағишланган видеороликлар олиш, фотокорреспондентлик, вазирликнинг расмий веб сайти, телеграмм канали, инстаграмм, фейсбук ижтимоий тармоқларига тадбир лавҳаларини ёритиш и т.д.)</t>
  </si>
  <si>
    <t>Электроэнергия на декабрь 2023 года</t>
  </si>
  <si>
    <t>Электроэнергия на сентябрь 2023 год</t>
  </si>
  <si>
    <t>Услуги, оказываемые ГУП "АКТ Мультимедиа" (Обслуживание и настройка сервера, системы видеонаблюдения и т.д.)</t>
  </si>
  <si>
    <t>Авиабилет для служебной командировки зарубеж, согласно приказа 36 ч/с от 03.07.2023г.</t>
  </si>
  <si>
    <t>Вазирлар Махкамасининг 19.06.2023даги тегишли фармойиши, Вазирликнинг 19.06.2023даги 17-сон ва 04.07.2023даги 174-сон буйругига асосан Хорижий делегация авиабилет харажати учун.</t>
  </si>
  <si>
    <t>Телекоммуникационные услуги (тармоқ ресурслари ва техник алоқа воситаларини ижарага бериш) на январь 2023 год</t>
  </si>
  <si>
    <t>Автобензин АИ-95 для служебных автомобилей</t>
  </si>
  <si>
    <t>Холодное водоснабжение на 4-кварталь 2023 года</t>
  </si>
  <si>
    <t>Услуги почтовой спецсвязи на 4-кварталь 2023 года</t>
  </si>
  <si>
    <t>FERKIMYO MCHJ-20208000105548549001-01123</t>
  </si>
  <si>
    <t>"NEW TECHNOLOGY EMPIRE" MCHJ-20208000600893954001-00491</t>
  </si>
  <si>
    <t>OOO "HIMLABPRIBOR"-20208000104649732001-00491</t>
  </si>
  <si>
    <t>309718159</t>
  </si>
  <si>
    <t>305618104</t>
  </si>
  <si>
    <t>206934118</t>
  </si>
  <si>
    <t>Газоанализатор</t>
  </si>
  <si>
    <t xml:space="preserve"> Элементная лампа для спектрофотометра</t>
  </si>
  <si>
    <t>Трубка пылезаборная внешней фильтрации</t>
  </si>
  <si>
    <t>комп</t>
  </si>
  <si>
    <t>Костюмы защитные легкие для защиты от радиационной пыли, химических и бактериологических воздействий</t>
  </si>
  <si>
    <t>2023  йил 4-чорак давомида Ўзбекистон Республикаси Экология, атроф-муҳитни муҳофаза қилиш ва иқлим ўзгариши вазирлигининг бюджетдан ажратилган маблағларнинг чегараланган миқдорининг ўз тасарруфидаги бюджет ташкилотлари кесимида тақсимоти тўғрисида
МАЪЛУМОТ</t>
  </si>
  <si>
    <t>2023-йил 4-чорак Ўзбекистон Республикаси Экология, атроф-муҳитни муҳофаза қилиш ва иқлим ўзгариши вазирлиги капитал қўйилмалар ҳисобидан амалга оширилаётган лойиҳаларнинг ижроси тўғрисидаги МАЪЛУМОТЛАР</t>
  </si>
  <si>
    <t xml:space="preserve">2023  йил 4-чорак давомида Ўзбекистон Республикаси Экология, атроф-муҳитни муҳофаза қилиш ва иқлим ўзгариши вазирлиги томонидан ўтказилган танловлар (тендерлар) ва амалга оширилган давлат харидлари тўғрисидаги </t>
  </si>
  <si>
    <t>2023  йил 4-чорак давомида Ўзбекистон Республикаси Экология, атроф-муҳитни муҳофаза қилиш ва иқлим ўзгариши вазирлиги томонидан асосий воситалар харид қилиш учун ўтказилган танловлар (тендерлар) ва амалга оширилган давлат харидлари тўғрисидаги
МАЪЛУМОТЛАР</t>
  </si>
  <si>
    <t>2023  йил 4-чорак давомида Ўзбекистон Республикаси Экология, атроф-муҳитни муҳофаза қилиш ва иқлим ўзгариши вазирлиги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</si>
  <si>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2023-yil 4-chorak davomida O‘zbekiston Respublikasi Ekologiya, atrof-muhitni muhofaza qilish va iqlim o‘zgarishi vazirligi tomonidan qurilish, rekonstruktsiya qilish va ta’mirlash ishlari bo‘yicha o‘tkazilgan tanlovlar (tenderlar) to‘g‘risidagi MA’LUMOTLAR</t>
  </si>
  <si>
    <t>2023  йил 4-чорак давомида Ўзбекистон Республикаси Экология, атроф-муҳитни муҳофаза қилиш ва иқлим ўзгариши вазирлиги томонидан қурилиш, реконструкция қилиш ва таъмирлаш ишлари бўйича ўтказилган танловлар (тендерлар) тўғрисидаги МАЪЛУМОТЛАР</t>
  </si>
  <si>
    <t>2023  йил 4-чорак давомида Ўзбекистон Республикаси Экология, атроф-муҳитни муҳофаза қилиш ва иқлим ўзгариши вазирлиги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</si>
  <si>
    <t>на 01.01.2024</t>
  </si>
  <si>
    <t>1 января</t>
  </si>
  <si>
    <t>годовая</t>
  </si>
  <si>
    <t>40</t>
  </si>
  <si>
    <t>44</t>
  </si>
  <si>
    <t>Микроскоп тринокулярный</t>
  </si>
  <si>
    <t>Картон для переплета</t>
  </si>
  <si>
    <t>Услуга консалтинговые по организации закупочных процедур</t>
  </si>
  <si>
    <t>Букет из живых цветов</t>
  </si>
  <si>
    <t>Услуга по организации краткосрочных курсов профессионального обучения</t>
  </si>
  <si>
    <t>Бумага чертежная</t>
  </si>
  <si>
    <t>Конверт почтовый бумажный</t>
  </si>
  <si>
    <t>Замазка канцелярская</t>
  </si>
  <si>
    <t>Аккумулятор свинцовый для запуска поршневых двигателей</t>
  </si>
  <si>
    <t>Кабели силовые с медной жилой на напряжение более 1 кВ</t>
  </si>
  <si>
    <t>Печать</t>
  </si>
  <si>
    <t>Услуга по замене запчастей автомобиля</t>
  </si>
  <si>
    <t>Картридж для принтера</t>
  </si>
  <si>
    <t>Датчик движения</t>
  </si>
  <si>
    <t>Кабели силовые с медной жилой на напряжение до 1 кВ</t>
  </si>
  <si>
    <t>Пакет текстильный для упаковки готовых изделий</t>
  </si>
  <si>
    <t>Средства моющие для туалетов и ванных комнат</t>
  </si>
  <si>
    <t>Держатель для салфеток</t>
  </si>
  <si>
    <t>Перчатки резиновые хозяйственные</t>
  </si>
  <si>
    <t>Услуга по электронному документообороту</t>
  </si>
  <si>
    <t>Удлинитель бытового и аналогичного назначения</t>
  </si>
  <si>
    <t>Мыло туалетное жидкое</t>
  </si>
  <si>
    <t>Салфетки бумажные</t>
  </si>
  <si>
    <t>Держатель для туалетной бумаги</t>
  </si>
  <si>
    <t>Услуга по сертификации товаров</t>
  </si>
  <si>
    <t>Вода минеральная природная лечебная</t>
  </si>
  <si>
    <t>Мыло туалетное твердое</t>
  </si>
  <si>
    <t>Ручка канцелярская</t>
  </si>
  <si>
    <t>Перфофайл</t>
  </si>
  <si>
    <t>Средства моющие для стекол и зеркал</t>
  </si>
  <si>
    <t>Скобы для степлера</t>
  </si>
  <si>
    <t>Клавиатура</t>
  </si>
  <si>
    <t>Мыло хозяйственное твердое</t>
  </si>
  <si>
    <t>Услугa по монтажу и установке системы видеонаблюдения</t>
  </si>
  <si>
    <t>Швабра</t>
  </si>
  <si>
    <t>Щетка для уборки</t>
  </si>
  <si>
    <t>Губка для мытья</t>
  </si>
  <si>
    <t>Щетка стеклоочистителя</t>
  </si>
  <si>
    <t>Средство для мытья посуды</t>
  </si>
  <si>
    <t>Вешалка металлическая</t>
  </si>
  <si>
    <t>Пакет перевязочный первой помощи</t>
  </si>
  <si>
    <t>Антисептики и дезинфицирующие препараты</t>
  </si>
  <si>
    <t>Урна</t>
  </si>
  <si>
    <t>Ведро металлическое</t>
  </si>
  <si>
    <t>Гипохлорит натрия</t>
  </si>
  <si>
    <t>Коврик резиновый грязезащитный</t>
  </si>
  <si>
    <t>Совок металлический</t>
  </si>
  <si>
    <t>Мыло жидкое пастообразное</t>
  </si>
  <si>
    <t>Перчатки трикотажные для защиты от внешних воздействий</t>
  </si>
  <si>
    <t>231110081991039</t>
  </si>
  <si>
    <t>231110081998141</t>
  </si>
  <si>
    <t>231110081993008</t>
  </si>
  <si>
    <t>231110081985202</t>
  </si>
  <si>
    <t>231110082025020</t>
  </si>
  <si>
    <t>231110082025009</t>
  </si>
  <si>
    <t>231110082052311</t>
  </si>
  <si>
    <t>231110082018861</t>
  </si>
  <si>
    <t>231110081997676</t>
  </si>
  <si>
    <t>231110082078741</t>
  </si>
  <si>
    <t>231110082102791</t>
  </si>
  <si>
    <t>231110082101124</t>
  </si>
  <si>
    <t>231110082101249</t>
  </si>
  <si>
    <t>231110082101398</t>
  </si>
  <si>
    <t>231110082091728</t>
  </si>
  <si>
    <t>231110082069173</t>
  </si>
  <si>
    <t>231110082121972</t>
  </si>
  <si>
    <t>231110082136975</t>
  </si>
  <si>
    <t>231110082157134</t>
  </si>
  <si>
    <t>231110082152391</t>
  </si>
  <si>
    <t>231110082151085</t>
  </si>
  <si>
    <t>231110082181064</t>
  </si>
  <si>
    <t>231110082181072</t>
  </si>
  <si>
    <t>231110082181069</t>
  </si>
  <si>
    <t>231110082181077</t>
  </si>
  <si>
    <t>231110082201077</t>
  </si>
  <si>
    <t>231110082210608</t>
  </si>
  <si>
    <t>231110082215579</t>
  </si>
  <si>
    <t>231110082121828</t>
  </si>
  <si>
    <t>231110082165025</t>
  </si>
  <si>
    <t>231110082215805</t>
  </si>
  <si>
    <t>231110082215728</t>
  </si>
  <si>
    <t>231110082262270</t>
  </si>
  <si>
    <t>231110082262513</t>
  </si>
  <si>
    <t>231110082246306</t>
  </si>
  <si>
    <t>231110082241706</t>
  </si>
  <si>
    <t>231110082243336</t>
  </si>
  <si>
    <t>231110082261900</t>
  </si>
  <si>
    <t>231110082261964</t>
  </si>
  <si>
    <t>231110082223015</t>
  </si>
  <si>
    <t>231110082241936</t>
  </si>
  <si>
    <t>231110082262536</t>
  </si>
  <si>
    <t>231110082262550</t>
  </si>
  <si>
    <t>231110082262060</t>
  </si>
  <si>
    <t>231110082242933</t>
  </si>
  <si>
    <t>231110082242953</t>
  </si>
  <si>
    <t>231110082242960</t>
  </si>
  <si>
    <t>231110082262145</t>
  </si>
  <si>
    <t>231110082262186</t>
  </si>
  <si>
    <t>231110082262218</t>
  </si>
  <si>
    <t>231110082259394</t>
  </si>
  <si>
    <t>231110082247659</t>
  </si>
  <si>
    <t>231110082242905</t>
  </si>
  <si>
    <t>231110082242921</t>
  </si>
  <si>
    <t>231110082262306</t>
  </si>
  <si>
    <t>231110082272250</t>
  </si>
  <si>
    <t>231110082262014</t>
  </si>
  <si>
    <t>231110082262526</t>
  </si>
  <si>
    <t>231110082241466</t>
  </si>
  <si>
    <t>231110082291594</t>
  </si>
  <si>
    <t>231110082291641</t>
  </si>
  <si>
    <t>231110082308123</t>
  </si>
  <si>
    <t>231110082294975</t>
  </si>
  <si>
    <t>231110082308206</t>
  </si>
  <si>
    <t>231110082291500</t>
  </si>
  <si>
    <t>231110082308759</t>
  </si>
  <si>
    <t>231110082308576</t>
  </si>
  <si>
    <t>231110082304355</t>
  </si>
  <si>
    <t>231110082295664</t>
  </si>
  <si>
    <t>231110082296025</t>
  </si>
  <si>
    <t>231110082296074</t>
  </si>
  <si>
    <t>231110082307852</t>
  </si>
  <si>
    <t>231110082307867</t>
  </si>
  <si>
    <t>231110082295984</t>
  </si>
  <si>
    <t>231110082287374</t>
  </si>
  <si>
    <t>231110082287421</t>
  </si>
  <si>
    <t>231110082280294</t>
  </si>
  <si>
    <t>231110082287549</t>
  </si>
  <si>
    <t>231110082287902</t>
  </si>
  <si>
    <t>231110082280434</t>
  </si>
  <si>
    <t>231110082286989</t>
  </si>
  <si>
    <t>231110082287769</t>
  </si>
  <si>
    <t>231110082295358</t>
  </si>
  <si>
    <t>231110082287643</t>
  </si>
  <si>
    <t>231110082287810</t>
  </si>
  <si>
    <t>231110082287838</t>
  </si>
  <si>
    <t>231110082287682</t>
  </si>
  <si>
    <t>231110082297877</t>
  </si>
  <si>
    <t>231110082307460</t>
  </si>
  <si>
    <t>231110082286734</t>
  </si>
  <si>
    <t>231110082297931</t>
  </si>
  <si>
    <t>231110082297938</t>
  </si>
  <si>
    <t>231110082295461</t>
  </si>
  <si>
    <t>231110082295469</t>
  </si>
  <si>
    <t>231110082295567</t>
  </si>
  <si>
    <t>NOVO-TECHNIK MCHJ</t>
  </si>
  <si>
    <t>ООО AL SAFI</t>
  </si>
  <si>
    <t>GLOBAL RESEARCH AND CONS MCHJ</t>
  </si>
  <si>
    <t>ООО GLOBAL SMART BIZNES</t>
  </si>
  <si>
    <t>YTT RUSTAMOVA MOXINUR ABDUAZIZ QIZI</t>
  </si>
  <si>
    <t>MAX KANSELAR MCHJ</t>
  </si>
  <si>
    <t>ООО ULGURJI SIFAT XIZMAT</t>
  </si>
  <si>
    <t>"NIZAMOVA MAXLIYO MANSUROVNA" YTT</t>
  </si>
  <si>
    <t>YTT NIKITIN GERMAN SERGEYEVICH</t>
  </si>
  <si>
    <t>"AVTO DOCTOR" masuliyati cheklangan jamiyati</t>
  </si>
  <si>
    <t>ЯТТ  ХОЛОВ СОБИР МИЗОНОВИЧ</t>
  </si>
  <si>
    <t>Umumtexnika Ulgurji Savdo MChJ</t>
  </si>
  <si>
    <t>GULISTAN-TEZKOR MCHJ</t>
  </si>
  <si>
    <t>"EMERALD GROUP" Masuliyati cheklangan jamiyati</t>
  </si>
  <si>
    <t>SOBIROV DONIYORBEK ULUG‘BEK O‘G‘LI</t>
  </si>
  <si>
    <t>YTT RUZIQULOV UMIDJON SOBIR O‘G‘LI</t>
  </si>
  <si>
    <t>MZ QORA KO‘Z MCHJ</t>
  </si>
  <si>
    <t>"REGISTON MEMORI" MCHJ</t>
  </si>
  <si>
    <t>DIDOX TECH MCHJ</t>
  </si>
  <si>
    <t>SAKHAD BIZNES MCHJ</t>
  </si>
  <si>
    <t>ЧП SERGELI OBOD DIYOR</t>
  </si>
  <si>
    <t>THE Sunrise MCHJ</t>
  </si>
  <si>
    <t>SYB MAGNATE MCHJ</t>
  </si>
  <si>
    <t>ООО UZELEKTROMASH</t>
  </si>
  <si>
    <t>YTT JABBORBERGANOV HASAN SHUHRAT O‘G‘LI</t>
  </si>
  <si>
    <t>KANSMART MCHJ</t>
  </si>
  <si>
    <t>DESKFORM MCHJ</t>
  </si>
  <si>
    <t>XK TRADING VENTURE</t>
  </si>
  <si>
    <t>ISA MASTER GOLD MCHJ</t>
  </si>
  <si>
    <t>ООО UMAKANSUL BUSINESS</t>
  </si>
  <si>
    <t>ЧП COMFORT COMMERCE</t>
  </si>
  <si>
    <t>FINMAR  XK</t>
  </si>
  <si>
    <t>ЯТТ ABDULLAYEVA MUATTAR QODIROVNA</t>
  </si>
  <si>
    <t>SARHUM MCHJ</t>
  </si>
  <si>
    <t>"ASHUROVA UMIDAXON TOIROVNA" YTT</t>
  </si>
  <si>
    <t>ART CRAFTS MCHJ</t>
  </si>
  <si>
    <t>MChJ BOOMERANG GROUP</t>
  </si>
  <si>
    <t>shokhzod 0601</t>
  </si>
  <si>
    <t>INVENT DELIX</t>
  </si>
  <si>
    <t>EDUPORT MCHJ</t>
  </si>
  <si>
    <t>YTT RAXMATOV ABRORJON ZIYADULLAYEVICH</t>
  </si>
  <si>
    <t>POSITIVE MEGA PHONE MCHJ</t>
  </si>
  <si>
    <t>NEW WINNER FORISH xususiy korxonasi</t>
  </si>
  <si>
    <t>ABDUFAZO TRADE</t>
  </si>
  <si>
    <t>ООО ABK-MEDICAL</t>
  </si>
  <si>
    <t>YTT MAMADJANOV XUSAN AKRAMOVICH</t>
  </si>
  <si>
    <t>ООО SULTONBEK-IBROHIM-BARAKA</t>
  </si>
  <si>
    <t>MCHJ SIMPLE KOMFORT</t>
  </si>
  <si>
    <t>YTT YAXSHIBOYEVA OYDIN ABDULLAYEVNA</t>
  </si>
  <si>
    <t>YTT RASULOVA DILOROM RAFIDOVNA</t>
  </si>
  <si>
    <t>SALE TIME MCHJ</t>
  </si>
  <si>
    <t>UMIRZOQ QO'RG'ONI</t>
  </si>
  <si>
    <t>СП ELNURBEK - EZOZBEK</t>
  </si>
  <si>
    <t>ООО "MANAGMENT-SFAR"</t>
  </si>
  <si>
    <t>MCHJ "BAYSHUBAR-TAHIATASH"</t>
  </si>
  <si>
    <t>GLOBAL HALAL GROUP MCHJ</t>
  </si>
  <si>
    <t>309565912</t>
  </si>
  <si>
    <t>306138835</t>
  </si>
  <si>
    <t>304326721</t>
  </si>
  <si>
    <t>306941004</t>
  </si>
  <si>
    <t>310892849</t>
  </si>
  <si>
    <t>305559185</t>
  </si>
  <si>
    <t>548896848</t>
  </si>
  <si>
    <t>301435153</t>
  </si>
  <si>
    <t>442327294</t>
  </si>
  <si>
    <t>302123328</t>
  </si>
  <si>
    <t>310830244</t>
  </si>
  <si>
    <t>207186637</t>
  </si>
  <si>
    <t>505527006</t>
  </si>
  <si>
    <t>310604792</t>
  </si>
  <si>
    <t>309051610</t>
  </si>
  <si>
    <t>310529901</t>
  </si>
  <si>
    <t>310909776</t>
  </si>
  <si>
    <t>305000408</t>
  </si>
  <si>
    <t>310211998</t>
  </si>
  <si>
    <t>309516244</t>
  </si>
  <si>
    <t>305056471</t>
  </si>
  <si>
    <t>305944103</t>
  </si>
  <si>
    <t>205040829</t>
  </si>
  <si>
    <t>303166677</t>
  </si>
  <si>
    <t>309793503</t>
  </si>
  <si>
    <t>307027086</t>
  </si>
  <si>
    <t>306590995</t>
  </si>
  <si>
    <t>309852365</t>
  </si>
  <si>
    <t>523087371</t>
  </si>
  <si>
    <t>310908896</t>
  </si>
  <si>
    <t>516897618</t>
  </si>
  <si>
    <t>310498696</t>
  </si>
  <si>
    <t>302600952</t>
  </si>
  <si>
    <t>309668546</t>
  </si>
  <si>
    <t>310056082</t>
  </si>
  <si>
    <t>308859055</t>
  </si>
  <si>
    <t>309670807</t>
  </si>
  <si>
    <t>308969195</t>
  </si>
  <si>
    <t>308921059</t>
  </si>
  <si>
    <t>305341119</t>
  </si>
  <si>
    <t>306365902</t>
  </si>
  <si>
    <t>308881798</t>
  </si>
  <si>
    <t>310831488</t>
  </si>
  <si>
    <t>309907334</t>
  </si>
  <si>
    <t>307656634</t>
  </si>
  <si>
    <t>307048242</t>
  </si>
  <si>
    <t>303390828</t>
  </si>
  <si>
    <t>310667350</t>
  </si>
  <si>
    <t>м</t>
  </si>
  <si>
    <t>Закупка высокоточного GNSS приёмника</t>
  </si>
  <si>
    <t>Энг яхши таклифларни танлаб олиш</t>
  </si>
  <si>
    <t>«GEODEZIYA XIZMATLARI» MCHJ</t>
  </si>
  <si>
    <t>305688002</t>
  </si>
  <si>
    <t>камп</t>
  </si>
  <si>
    <t>Закупка лазерного дальномера</t>
  </si>
  <si>
    <t>CZ26391040</t>
  </si>
  <si>
    <t>IFER - Monitoring and Mapping Solutions, s.r.o.</t>
  </si>
  <si>
    <t>Закупка программного обеспечения</t>
  </si>
  <si>
    <t>усл.ед</t>
  </si>
  <si>
    <t>Закупка Планшет</t>
  </si>
  <si>
    <t>OOO GEOMATICS WORLD</t>
  </si>
  <si>
    <t>310164409</t>
  </si>
  <si>
    <t>по состоянию на 01.01.2024</t>
  </si>
  <si>
    <t>Годовая</t>
  </si>
  <si>
    <t>Гостиничные услуги во время служебной командировки, согласно приказа №87 х/с от 24.07.2023г.</t>
  </si>
  <si>
    <t>Авиабилет на международный рейс Ташкент-Станбул-Берлин-Станбул-Ташкент для служебной командировки, согласно приказа №31 ч/с от 20.06.2023г.</t>
  </si>
  <si>
    <t>Авиабилет Ташкент-Казахстан для служебной командировки зарубеж, согласно приказа №23ч/с от 30.05.2023г.</t>
  </si>
  <si>
    <t>Проживание сотрудников в гостинице во время служебной командировки, согласно приказа №28-х/с от 24.03.2023г. (5 чел):</t>
  </si>
  <si>
    <t>Гостиничные услуги во время служебной командировки сотрудника, согласно приказа №155 х/с от 07.12.2023г.</t>
  </si>
  <si>
    <t xml:space="preserve">Услуги охраны объекта - пульт тревожной кнопки на декабрь 2023 года </t>
  </si>
  <si>
    <t xml:space="preserve">Организация мероприятия (питание) для иностранных гостей и участников мероприятия CRIC-21 в г.Самарканд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</si>
  <si>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Услуга по подготовке таможенной декларации</t>
  </si>
  <si>
    <t xml:space="preserve">Билеты на железнодорожный транспорт (Ташкент-Бухоро) </t>
  </si>
  <si>
    <t xml:space="preserve">Аренда помещений Silk Road by Minyon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</si>
  <si>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Вазирликнинг 20.12.2023даги 37-буйругига асосан "Коррупцияга қарши курашиш бўйича юксак халқаро мукофот билан тақдирлаш маросими" халқаро тадбирда Вазирликка бириктирилган делегация харажатлари (тушлик) учун</t>
  </si>
  <si>
    <t>Услуга по подписке и доставке периодического печатного издания газета "Жамият" на 2024 год</t>
  </si>
  <si>
    <t>Авиабилеты на внутренние рейсы Ташкент-Нукус-Ташкент для служебной командировки сотрудников</t>
  </si>
  <si>
    <t xml:space="preserve">Тошкент шаҳар Олмазор ва Янгихаёт туманларида суғориш тизими билан бирга "Яшил боғлар" барпо қилиш юзасидан лойиҳа-смета ҳужжатларини ишлаб чиқиш </t>
  </si>
  <si>
    <t>Услуга по замене масла на служебном автомобиле Hyundai</t>
  </si>
  <si>
    <t>Услуга по технической поддержке и подключению к информационной системе "hrm.argos.uz"</t>
  </si>
  <si>
    <t>Подписка на печатное издание "Оила ва табиат" газета на 2024 год</t>
  </si>
  <si>
    <t xml:space="preserve">Гостиничные услуги для иностранных гостей и участников мероприятия CRIC-21 в г.Самарканд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</si>
  <si>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Авиабилеты на международный рейс для служебной командировки сотрудника, согласно приказа №87 ч/с от 21.11.2023г.</t>
  </si>
  <si>
    <t>Услуги электрика на служебном автомобиле Каптива 279 Dav</t>
  </si>
  <si>
    <t xml:space="preserve">Услуги по проведению гала ужина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</si>
  <si>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 xml:space="preserve">Подписка на газету "Народное слово" на 2024 год </t>
  </si>
  <si>
    <t xml:space="preserve">Организация питания иностранным гостям, согласно Ўз.Р.ВМ Карори №564/18хдфу от 26.10.2023г. (мероприятие CRIC-21) </t>
  </si>
  <si>
    <t>Защищенная электронная почта Е-ХАТ для одного пользователя</t>
  </si>
  <si>
    <t xml:space="preserve">Газоснабжение на 2023 год </t>
  </si>
  <si>
    <t>Гостиничные услуги во время служебной командировки сотрудника, согласно приказа №26 х/с от 14.03.2023г.</t>
  </si>
  <si>
    <t>Гостиничные услуги во время служебной командировки сотрудника, согласно приказа №154 х/с от 30.11.2023г.</t>
  </si>
  <si>
    <t>Газоснабжение на 2023 год</t>
  </si>
  <si>
    <t>Приобретение саженцев деревьев в соответствии с Соглашением о реализации проекта “YASHIL ZAMIN” от 20.02.2023г.</t>
  </si>
  <si>
    <t xml:space="preserve">Транспортные услуги на микроавтобусах, согласно Ўз.Р.ВМ Карори №564/18хдфу от 26.10.2023г. (мероприятие CRIC-21) </t>
  </si>
  <si>
    <t>Гостиничные услуги во время служебной командировки сотрудника, согласно приказа №136 х/с от 11.10.2023г.</t>
  </si>
  <si>
    <t xml:space="preserve">Авиабилеты на международный рейс для служебной командировки сотрудников, согласно приказа №95 ч/с от 11.12.2023г. </t>
  </si>
  <si>
    <t>Услуга по страхованию гражданской ответственности владельцев автотранспортных средств</t>
  </si>
  <si>
    <t>Услуга по замене задних автошин на служебном автомобиле Volkswagen ID6</t>
  </si>
  <si>
    <t>Гостиничные услуги во время служебной командировки сотрудника, согласно приказов №151 х/с от 21.11.2023г. и №154 х/с от 30.11.2023г.</t>
  </si>
  <si>
    <t>Гостиничные услуги во время служебной командировки работника, согласно приказов №151 х/с от 21.11.2023г. и №154 х/с от 30.11.2023г.</t>
  </si>
  <si>
    <t xml:space="preserve">Билеты iTicket на культурно-массовые мероприятия - международное соревнование «Массовый забег Экиден», посвященное ко дню Конституции РУз, согласно Протокола КМ РУз №05-20/1-2537 от 20.10.2023г., Поручение Секретаря совета безопасности при Президенте РУз №19-РА 1-16761 ДСП от 24.11.2023г. </t>
  </si>
  <si>
    <t>Монтаж автошин на служебном автомобиле Volkswagen ID6</t>
  </si>
  <si>
    <t>Услуга по замене щетки очистителя стекла на служебном автомобиле Мерседес Бенц</t>
  </si>
  <si>
    <t>Қорақалпоғистон Республикаси Бўзатов тумани ҳудудидан “Оролбуйи” миллий табият боғига тегишли ер майдонларини йўқламадан ўтказиш, маъмурий ҳудудий чегараларини белгилаш, электрон хариталарини яратиш ва хўжаликлараро лойиҳа тузиш ишларини бажариш</t>
  </si>
  <si>
    <t>Обязательное страхование гражданской ответственности Работодателя</t>
  </si>
  <si>
    <t>Авиабилеты (сервисный сбор) на международный рейс для служебной командировки сотрудника, согласно приказа №87 ч/с от 21.11.2023г.</t>
  </si>
  <si>
    <t>Экология вазирлигида 2020 йилда ташкил этилган Ягона геоахборот маълумотлар базасини такомилларштириш, техник кузатиш ва функционал кенгайтириш бўйича хизматларни бажариш</t>
  </si>
  <si>
    <t>Экспертиза сумового контракта</t>
  </si>
  <si>
    <t xml:space="preserve">Транспортные услуги на автомобиле Мерседес-Бенц V-Class, согласно Ўз.Р.ВМ Карори №564/18хдфу от 26.10.2023г. (мероприятие CRIC-21) </t>
  </si>
  <si>
    <t>Гостиничные услуги во время служебной командировки сотрудника, согласно приказа №149 х/с от 20.11.2023г.</t>
  </si>
  <si>
    <t>30.12.2022 йилдаги ЎРҚ-813-сон Қонуни 5-илова, 12-банд, 5-хатбоши. 27.09.2018 йилдаги ПҚ-3953-сон 21-бандга асосан.</t>
  </si>
  <si>
    <t>Авиабилет на международный рейс для иностранной делегации, согласно приказа №32 от 03.11.2023г.</t>
  </si>
  <si>
    <t>Для участия на конференции ООН 28-сессии по вопросам изменения климата в г.Дубай, согласно п.15 Протокола Каб.Мин.РУз №209 хдфу от 27.11.2023г., приказ Министерства Экологии РУз №86 ч/с от 17.11.2023г.</t>
  </si>
  <si>
    <t>Авиабилет на международный рейс для служебной командировки сотрудника, согласно приказа №86 ч/с от 17.11.2023г.</t>
  </si>
  <si>
    <t xml:space="preserve">Организация питания для обслуживания визита международной делегации, согласно Приказа №32 от 03.11.2023г. </t>
  </si>
  <si>
    <t>Муҳофаза этиладиган табиий ҳудудлар давлат кадастрини шакллантириш буйича Тошкент вилоятидаги “Чирчик” ва Сурхондарё вилоятидаги “Хўжаипок” дарёлари хамда Наманган вилоятидаги "Ғовасой" ва “Чортоқсой" сойларининг сувни муҳофаза қилиш зоналарини, шу жумладан сохил буйи минтақаларини белгилаш лойиҳаларини ишлаб чиқиш</t>
  </si>
  <si>
    <t>Услуги по обработке и хранению груза</t>
  </si>
  <si>
    <t>Авиабилет на международный рейс для служебной командировки сотрудника, согласно приказа №87 ч/с от 21.11.2023г.</t>
  </si>
  <si>
    <t>Авиабилет на международный рейс для служебной командировки сотрудника, согласно приказа №88 ч/с от 22.11.2023г., Доп.соглашение №1 на увеличение стоимости билета</t>
  </si>
  <si>
    <t>Организация питания (кейтринг) для участников (11 000 чел) Заседания Комитета по рассмотрению хода осуществления Конвенции по борьбе с опустыниванием (CRIC-21) в г.Самарканд, согласно Постановления Кабинета Министров РУз №564/18 хдфу от 26.10.2023г (пункт 5), Уменьшение суммы договора.</t>
  </si>
  <si>
    <t>“Bobotog’ milliy  bog’I”  yer  maydonlarini deshefrovkalash, yer  resurslarini  xatlovdan  o’tkazish, elektron harita yaratish, ma’muriy-hududiy chegaralarini belgilash ishlarni bajarish</t>
  </si>
  <si>
    <t xml:space="preserve">“Yuqori to’palang milliy bog’i” yer maydonlarini deshefrovkalash, yer resurslarini xatlovdan o’tkazish, elektron harita yaratish, ma’muriy-hududiy chegaralarini belgilash ishlarni bajarish </t>
  </si>
  <si>
    <t>Гостиничные услуги для иностранной делегации, согласно Ўз.Р.ВМ Карори №564/18хдфу от 26.10.2023г. (мероприятие CRIC-21)</t>
  </si>
  <si>
    <t>Авиабилеты на международный рейс для служебной командировки сотрудников, согласно приказа №87 ч/с от 21.11.2023г.</t>
  </si>
  <si>
    <t>Авиабилет на международный рейс для служебной командировки сотрудника, согласно приказа №88 ч/с от 22.11.2023г.</t>
  </si>
  <si>
    <t>Гостиничные услуги во время служебной командировки сотрудников, согласно приказа №366 от 14.11.2023г., приказа №141 х/с от 27.10.2023г., приказа №145 х/с от 10.11.2023г.</t>
  </si>
  <si>
    <t>Авиабилет на международный для служебной командировки сотрудника, согласно приказа №86 ч/с от 17.11.2023г.</t>
  </si>
  <si>
    <t>18.11.2023 йдаги ВМ-26/33-482-сон топш. ас-н БМТнинг икл. узг. буйича конв. 28-сесиясида Дубай.ш Узб. миллий павильонини жойлаштириш хараж. у-н 83328 АКШ доллар (12400 сум) олиш у-н</t>
  </si>
  <si>
    <t>Гостиничные услуги во время служебной командировки сотрудника, согласно приказа №146 х/с от 13.11.2023г.</t>
  </si>
  <si>
    <t>Гостиничные услуги во время служебной командировки сотрудника, согласно приказа №143/1 х/с от 01.11.2023г.</t>
  </si>
  <si>
    <t>Гостиничные услуги во время служебной командировки сотрудника, согласно приказа №139 х/с от 20.10.2023г.</t>
  </si>
  <si>
    <t>Гостиничные услуги во время служебной командировки сотрудника, согласно приказа №146/1 х/с от 13.11.2023г.</t>
  </si>
  <si>
    <t>катальпа дарахти  - Ўз.Рес.Бош вазирининг 2023 йил 28 октябрдаги 05/1-2649 сонли топшириғи ижросини таъминлаш мақсадида</t>
  </si>
  <si>
    <t>Гостиничные услуги во время служебной командировки сотрудника, согласно приказа №141 х/с от 27.10.2023г.</t>
  </si>
  <si>
    <t>Гостиничные услуги для размещения в гостинице журналистов и блогеров, согласно приказа Минэкологии РУз №357 от 03.11.2023г.</t>
  </si>
  <si>
    <t>Авиабилет на международный рейс для служебной командировки сотрудника, согласно приказа №85 ч/с от 10.11.2023г.</t>
  </si>
  <si>
    <t>ўрик кўчати  - Ўз.Рес.Бош вазирининг 2023 йил 28 октябрдаги 05/1-2649 сонли топшириғи ижросини таъминлаш мақсадида</t>
  </si>
  <si>
    <t xml:space="preserve">Вода Тошкент 0,33л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</si>
  <si>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 xml:space="preserve">Гостиничные услуги для иностранных гостей, согласно приказа №32 от 03.11.2023г. </t>
  </si>
  <si>
    <t>Уз.Р.ПҚ-162-сон қарорига мувофиқ аҳоли ва тадбиркорлик субъектларига хизматлардан фойдаланиш ҳолати бўйича юбориладиган эслатма ва хабарномалар учун</t>
  </si>
  <si>
    <t>Услуга по проведению торжественного мероприятия (обеспечение условий и возможностей организации и проведения мероприятия) согласно сметы, в рамках мероприятия Конвенция ООН по борьбе с опустыниванием (CRIC-21) в г.Самарканд 13-17 ноября 2023г., согласно ПКМ РУз №564/18 хдфу от 26.10.2023г. (п.5)</t>
  </si>
  <si>
    <t xml:space="preserve">Сувениры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</si>
  <si>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 xml:space="preserve">"Яшил макон" ёзуви туширилган жилет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</si>
  <si>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Япон сафораси - Ўз.Рес.Бош вазирининг 2023 йил 28 октябрдаги 05/1-2649 сонли топшириғи ижросини таъминлаш мақсадида</t>
  </si>
  <si>
    <t>Заранг дарахти- Ўз.Рес.Бош вазирининг 2023 йил 28 октябрдаги 05/1-2649 сонли топшириғи ижросини таъминлаш мақсадида</t>
  </si>
  <si>
    <t>Гледичия -Ўз.Рес.Бош вазирининг 2023 йил 28 октябрдаги 05/1-2649 сонли топшириғи ижросини таъминлаш мақсадида</t>
  </si>
  <si>
    <t>Гостиничные услуги во время служебной командировки, согласно приказа №146 х/с от 13.11.2023г.</t>
  </si>
  <si>
    <t>Бодом кўчати  - Ўз.Рес.Бош вазирининг 2023 йил 28 октябрдаги 05/1-2649 сонли топшириғи ижросини таъминлаш мақсадида</t>
  </si>
  <si>
    <t>Олма кўчати  - Ўз.Рес.Бош вазирининг 2023 йил 28 октябрдаги 05/1-2649 сонли топшириғи ижросини таъминлаш мақсадида</t>
  </si>
  <si>
    <t>Терак дарахти - Ўз.Рес.Бош вазирининг 2023 йил 28 октябрдаги 05/1-2649 сонли топшириғи ижросини таъминлаш мақсадида</t>
  </si>
  <si>
    <t>Тут дарахти  - Ўз.Рес.Бош вазирининг 2023 йил 28 октябрдаги 05/1-2649 сонли топшириғи ижросини таъминлаш мақсадида</t>
  </si>
  <si>
    <t>Бодом - Ўз.Рес.Бош вазирининг 2023 йил 28 октябрдаги 05/1-2649 сонли топшириғи ижросини таъминлаш мақсадида</t>
  </si>
  <si>
    <t>Заранг- Ўз.Рес.Бош вазирининг 2023 йил 28 октябрдаги 05/1-2649 сонли топшириғи ижросини таъминлаш мақсадида</t>
  </si>
  <si>
    <t>Организация питания для обслуживания официального визита международной делегации, согласно Протокола КМ РУз №2913 от 28.10.2023г.</t>
  </si>
  <si>
    <t xml:space="preserve">Организация питания Lunchbox (кейтринг) для сотрудников, участвующих на мероприятии (500 чел) Заседания Комитета по рассмотрению хода осуществления Конвенции по борьбе с опустыниванием (CRIC-21) в г.Самарканд, согласно Постановления Кабинета Министров РУз №564/18 хдфу от 26.10.2023г (пункт 5). </t>
  </si>
  <si>
    <t>10.11.2023dagi 363-son buyrug'ga asosan malaka oshirish uchun</t>
  </si>
  <si>
    <t xml:space="preserve">Услуга по проведению мастер-класса "Песочное шоу"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</si>
  <si>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 xml:space="preserve">Предоставление на подключение и пользование Коннекторов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</si>
  <si>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 xml:space="preserve">Услуга по созданию эксклюзивных саундреков для торжественного мероприятия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</si>
  <si>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CRIC21 логотипи туширилган кепка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t>
  </si>
  <si>
    <t xml:space="preserve">Подключение интернета на мероприятие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</si>
  <si>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Гостиничные услуги во время служебной командировки сотрудника, согласно приказа №125 х/с от 26.09.2023г.</t>
  </si>
  <si>
    <t>Спец журнал ф.</t>
  </si>
  <si>
    <t>Вода Тошкент 0,33л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t>
  </si>
  <si>
    <t>Гостиничные услуги (туристический сбор) для иностранных гостей, согласно приказа №32 от 03.11.2023г.</t>
  </si>
  <si>
    <t xml:space="preserve">Микрофон SHURE AK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</si>
  <si>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 xml:space="preserve">Услуги по проведению кофе-брейка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</si>
  <si>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Гостиничные услуги во время служебной командировки сотрудника, согласно приказа №141/1 х/с от 27.10.2023г.</t>
  </si>
  <si>
    <t xml:space="preserve">Kandakorlik uslubida ishlangan  lagan 40sm  futlyarda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</si>
  <si>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 xml:space="preserve">Букеты из живых цветов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</si>
  <si>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Авиабилет на международный рейс для служебной командировки сотрудника, согласно приказа №32 от 03.11.2023г.</t>
  </si>
  <si>
    <t xml:space="preserve">Сувениры для участия на международной конференции, согласно Поручения Администрации Президента РУз №03-РА 2-6370 от 27.10.2023г., приказ МинЭкологии №77 ч/с от 28.10.2023г. (O‘ymakorlik  uslubida ishlangan lagan 30sm  futlyarda)
</t>
  </si>
  <si>
    <t>Авиабилет на международный рейс для служебной командировки сотрудника Казбекова Ж., согласно приказа №83 ч/с от 06.11.2023г.</t>
  </si>
  <si>
    <t xml:space="preserve">Организация питания для обслуживания официального визита международной делегации, согласно Поручение Администрации Президента РУз №03-РА 2-5487-хдфу от 16.09.2023г., Программы визита №01-01/2-7 от 06.10.2023г., Приказ Министерства Экологии РУз №322/1 от 06.10.2023г. </t>
  </si>
  <si>
    <t>Гостиничные услуги во время служебной командировки сотрудников, согласно приказа №141 х/с от 27.10.2023г.</t>
  </si>
  <si>
    <t>Гостиничные услуги во время служебной командировки сотрудника, согласно приказа №143 х/с от 30.10.2023г.</t>
  </si>
  <si>
    <t>Гостиничные услуги во время служебной командировки сотрудника, согласно приказа №128 х/с от 04.10.2023г.</t>
  </si>
  <si>
    <t xml:space="preserve">Аренда моноблоков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</si>
  <si>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 xml:space="preserve">Эко сумка-шоппер - O‘zbekiston Respublikasi Vazirlar Mahkamasining 2023-yil 26-oktabrdagi 564/18- XDFU-son Qarori (5 банди) bajarish hamda O‘zbekiston Respublikasi Hukumati va Birlashgan Millatlar Tashkiloti Cho‘llanishga qarshi kurashish Konventsiyasi o‘rtasida imzolangan bitimga asosan Konventsiyasi bajarilishini ko‘rib chiqish qo‘mitasining 21-sessiyasini (CRIC-21) o‘tkazish uchun. </t>
  </si>
  <si>
    <t>Транспортные услуги на микроавтобусе для иностранных гостей из Китая на период проведения 10-летию выставки “Жемчужины природы Узбекистана и Китая” в г.Самарканд, согласно приказа Минэкологии РУз №337 от 26.10.2023г. и программы пребывания.</t>
  </si>
  <si>
    <t xml:space="preserve">Организация питания (кейтринг) для участников (11 000 чел) Заседания Комитета по рассмотрению хода осуществления Конвенции по борьбе с опустыниванием (CRIC-21) в г.Самарканд, согласно Постановления Кабинета Министров РУз №564/18 хдфу от 26.10.2023г (пункт 5). </t>
  </si>
  <si>
    <t>Аренда конференц-зала Регистан в г.Самарканд для проведения совместного с Европейским банком реконструкции и развития тренинга по составлению мастер-плана "Зеленый город - Яшил шахар"</t>
  </si>
  <si>
    <t>Гостиничные услуги во время служебной командировки сотрудников, согласно приказа №332/1 от 17.10.2023г.</t>
  </si>
  <si>
    <t>Интернет услуги на август 2023 года</t>
  </si>
  <si>
    <t xml:space="preserve">Электроэнергия на декабрь 2023 года </t>
  </si>
  <si>
    <t>Гостиничные услуги вовремя служебной командировки сотрудника, согласно приказа №134 х/с от 10.10.2023г.</t>
  </si>
  <si>
    <t xml:space="preserve">Газоснабжение на январь 2023 года </t>
  </si>
  <si>
    <t xml:space="preserve">Газоснабжение на ноябрь 2023 год </t>
  </si>
  <si>
    <t>Гостиничные услуги во время служебной командировки сотрудника, согласно приказа №126 х/с от 27.09.2023г.</t>
  </si>
  <si>
    <t>Гостиничные услуги во время служебной командировки сотрудника, согласно приказа №140 х/с от 23.10.2023г.</t>
  </si>
  <si>
    <t xml:space="preserve">Услуги почтовой спецсвязи на ноябрь 2023 года </t>
  </si>
  <si>
    <t xml:space="preserve">Услуги почтовой спецсвязи на октябрь 2023 года </t>
  </si>
  <si>
    <t>Телекоммуникационные услуги на август 2023 год</t>
  </si>
  <si>
    <t>Коммуникационные услуги Респуб.спецсвязи, прямой провод длиной более 500 м</t>
  </si>
  <si>
    <t>Услуги охраны объекта - пульт тревожной кнопки на декабрь 2023 года</t>
  </si>
  <si>
    <t xml:space="preserve">Услуги мобильной связи на октябрь 2023 года </t>
  </si>
  <si>
    <t>Услуги мобильной связи по тарифу Corporate 100</t>
  </si>
  <si>
    <t>Услуги по подключению и установке дополнительных номеров правительственной связи</t>
  </si>
  <si>
    <t>Вазирликнинг бюджет дастури маблағлари доирасида RENAULT Arkana Style автотранспорт воситаларини харид қилиш  (30.12.2022 йилдаги ЎРҚ-813-сон Қонуни 5-илова, 12-банд, 5-хатбоши. 27.09.2018 йилдаги ПҚ-3953-сон 21-бандга асосан)</t>
  </si>
  <si>
    <t xml:space="preserve">Холодное водоснабжение на декабрь 2023 года </t>
  </si>
  <si>
    <t>Авиабилет на международный рейс для служебной командировки сотрудника, согласно приказа №76 ч/с от 20.10.2023г.</t>
  </si>
  <si>
    <t>Гостиничные услуги во время служебной командировки сотрудника, согласно приказа №139 от 20.10.2023г.</t>
  </si>
  <si>
    <t>Услуга по замене масла на служебном автомобиле Каптива гос.№01 279 DAV</t>
  </si>
  <si>
    <t>Услуга по ремонту печки радиатора на служебном автомобиле УАЗ Патриот</t>
  </si>
  <si>
    <t>Гостиничные услуги во время служебной командировки сотрудника, согласно приказа №136 от 11.10.2023г.</t>
  </si>
  <si>
    <t xml:space="preserve">Организация питания для обслуживания неофициального визита международной делегации, согласно Приказа Министерства Экологии РУз №299 от 22.09.2023г. </t>
  </si>
  <si>
    <t xml:space="preserve">Организация питания для обслуживания официального визита международной делегации, согласно Программы визита №04-09-110 от 27.09.2023г., Приказ Министерства Экологии РУз №306 от 27.09.2023г. </t>
  </si>
  <si>
    <t>Гостиничные услуги во время служебной командировки работника, согласно приказа №124 х/с от 25.09.2023г.</t>
  </si>
  <si>
    <t>Гостиничные услуги во время служебной командировки работника, согласно приказа №134 х/с от 10.10.2023г.</t>
  </si>
  <si>
    <t>Авиабилеты на международный рейс для служебной командировки, согласно приказа №69 ч/с от 25.09.2023г. , Доп.соглашение №1 на увеличение суммы договора</t>
  </si>
  <si>
    <t>Техническое задание по разработке автоматизированной системы учёта субъектов и заявок на получение разрешительных документов</t>
  </si>
  <si>
    <t>Техническое задание на разработку вэб-сайта мобильных приложений для природопользователей и инспекторов</t>
  </si>
  <si>
    <t>Гостиничные услуги во время служебной командировки сотрудницы Рахманбаевой Л., согласно приказа №126 х/с от 27.09.2023г.</t>
  </si>
  <si>
    <t>Сервисный сбор</t>
  </si>
  <si>
    <t>Хорижий делегациянинг овкатланиш харажати учун, Вазирликнинг 22.09.2023 йилдаги 299-сонли буйругига асосан</t>
  </si>
  <si>
    <t>Авиабилеты на международный рейс для служебной командировки работников подразделений системы Министерства Экологии РУз, согласно приказа №69 ч/с от 25.09.2023г.</t>
  </si>
  <si>
    <t>Авиабилет на международный рейс для служебной командировки сотрудника Турсуналиева А., согласно приказа №67 ч/с от 19.09.2023г.</t>
  </si>
  <si>
    <t>Авиабилеты на международный рейс для служебной командировки сотрудников, согласно приказа №70 ч/с от 27.09.2023г.</t>
  </si>
  <si>
    <t>Замена кольца автомобиля Каптива гос.№01 278 DAV, согласно дефектного акта</t>
  </si>
  <si>
    <t xml:space="preserve">Услуги мобильной связи на 4-кварталь 2023 года </t>
  </si>
  <si>
    <t xml:space="preserve">Услуги по охране объекта на 4-кварталь 2023 года </t>
  </si>
  <si>
    <t>Вазирликнинг бюджет дастури маблағлари доирасида автотранспорт воситаларини харид қилиш  (30.12.2022 йилдаги ЎРҚ-813-сон Қонуни 5-илова, 12-банд, 5-хатбоши. 27.09.2018 йилдаги ПҚ-3953-сон 21-бандга асосан)</t>
  </si>
  <si>
    <t>Тошкент шахри, Чилонзор тумани, Бунёдкор шох кучаси, 7а-уйда жойлашган бинонинг фасад кисми, ертула ва 5-техник кават кисмини жорий таъмирлаш</t>
  </si>
  <si>
    <t>"ARISTOCRAT BUILDING"
MCHJ</t>
  </si>
  <si>
    <t>"Тошкент давлат аграр университети Урмон хужалиги факультети биносини таъмирлаш ва жихозлаш ишларини нихоясига етказиш"</t>
  </si>
  <si>
    <t>Khan Star MCHJ</t>
  </si>
  <si>
    <t xml:space="preserve">
305143356</t>
  </si>
  <si>
    <t>"Марказий кизилкум"  дав. курикх. у-н ажратилган бинони жорий таъмирлаш</t>
  </si>
  <si>
    <t>ООО ARISTOCRAT BUILDING</t>
  </si>
  <si>
    <t xml:space="preserve">
306308440</t>
  </si>
  <si>
    <t>"Октог-Томди" дав. курикх. у-н ажратилган бинони жорий таъмирлаш</t>
  </si>
  <si>
    <t>JIZZAX YUKSALISH BIRLASHMASI MCHJ</t>
  </si>
  <si>
    <t xml:space="preserve">
306091524</t>
  </si>
  <si>
    <t>Қайта тикланувчи энергия манб. курилм. харид килиш ва урнатиш</t>
  </si>
  <si>
    <t>"Cifra B" MCHJ</t>
  </si>
  <si>
    <t xml:space="preserve">
306271213</t>
  </si>
  <si>
    <t>Тошкент шахри, Чилонзор тумани, Бунёдкор шох кучаси, 7а-уйда жойлашган биносининг исситиш тизимини урнатиш</t>
  </si>
  <si>
    <t>“Узбекукувавтоматика” МЧЖ</t>
  </si>
  <si>
    <t xml:space="preserve">
201078269</t>
  </si>
  <si>
    <t>Тошкент шахри, Чилонзор тумани, Бунёдкор шох кучаси, 7а-уйда жойлашган биноси худудида бог кисмини ободонлаштириш ва кукаламзорлаштириш</t>
  </si>
  <si>
    <t>ARISTOCRAT BUILDINGCMCHJ</t>
  </si>
  <si>
    <t>Тошкент шахри, Чилонзор тумани, Бунёдкор кучаси, 7а-уйда жойлашган бинонинг, капитал таъмирлаш ишларини якунлаш</t>
  </si>
  <si>
    <t>“JIZZAX YUKSALISH
BIRLASHMAS” МЧЖ</t>
  </si>
  <si>
    <t>Наманган вилоятида Экология вазирлиги боғини ташкил килиш</t>
  </si>
  <si>
    <t>Наманган вилояти худудий "Яшил макон" ДУК</t>
  </si>
  <si>
    <t>Навоий вилоятида Экология вазирлиги боғини ташкил қилиш</t>
  </si>
  <si>
    <t>Навоий вилояти худудий "Яшил макон" ДУК</t>
  </si>
  <si>
    <t>Қашқадарё вилоятида Экология вазирлиги боғини ташкил қилиш</t>
  </si>
  <si>
    <t>"Яшил макон" ДУК</t>
  </si>
  <si>
    <t>Сирдарё вилоятида Экология вазирлиги боғини ташкил этиш</t>
  </si>
  <si>
    <t>Сирдарё вилояти худудий "Яшил макон" ДУК</t>
  </si>
  <si>
    <t>Қорақалпоғистон Республикасида Экология вазирлиги боғини ташкил этиш</t>
  </si>
  <si>
    <t>Қорақалпоғистон Республикаси худудий "Яшил макон" ДУК</t>
  </si>
  <si>
    <t>Андижон вилоятида Экология вазирлиги боғини ташкил этиш</t>
  </si>
  <si>
    <t>TOSHKENT VILOYATI HUDUDIY YASHIL HUDUD" DUK</t>
  </si>
  <si>
    <t>Фарғона вилоятида Экология вазирлиги боғини ташкил этиш</t>
  </si>
  <si>
    <t>Фарғона вилояти худудий "Яшил макон" ДУК</t>
  </si>
  <si>
    <t>Сурхондарё вилоятида Экология вазирлиги боғини ташкил этиш</t>
  </si>
  <si>
    <t>Сурхондарё вилояти худудий "Яшил макон" ДУК</t>
  </si>
  <si>
    <t>Бухора вилоятида Экология вазирлиги боғини ташкил этиш</t>
  </si>
  <si>
    <t>“Qo‘ldosh Bo‘roni” МЧЖ</t>
  </si>
  <si>
    <t>Самарканд вилоятида Экология вазирлиги боғини ташкил этиш</t>
  </si>
  <si>
    <t>Тошкент шахри, Чилонзор тумани, Бунёдкор шох кучаси, 7а-уйда жойлашган биносининг 2-каватдаги хоналар ва мажлислар залини жихозлаш</t>
  </si>
  <si>
    <t>Тошкент ш, Юнусобод тум, Бодомзор йули 1-тор куча, 72 уйда жойл-ан бино-нг 2-боскич 1-каватида капитал таъмирлаш ва жихозлаш ишларини амалга ошириш</t>
  </si>
  <si>
    <t>Тошкент ш, Юнусобод тум, Бодомзор йули 1-тор куча, 72 уйда жойлашган биноси Лоборотория хонасига мослаштириш хамда бинони 2,3 ва 4 кавватларни исситиш тизимини жорий таъмирлаш</t>
  </si>
  <si>
    <t>Тошкент шаҳар Юнусобод тумани Бодомзор йўли кўчаси 72 уй манзилида жойлашган Гидрометеорология хизмати агентлиги маъмурий биносини жорий таъмирлаш (2-Босқич)</t>
  </si>
  <si>
    <t>KHAN STAR" МЧЖ</t>
  </si>
  <si>
    <t>Тошкент шаҳар Юнусобод тумани Бодомзор йўли кўчаси 72 уй манзилида жойлашган Гидрометеорология хизмати агентлиги маъмурий биносини фаоллар залин лабаратория хонасига мослаштириш хамда бинонинг 2,3 ва 4 қаватларида иситиш тизимини жорий таъмирлаш    (  903 629 343 )</t>
  </si>
  <si>
    <t xml:space="preserve"> Тошкент шахар, Чилонзор тумани, Бунёдкор шох кўчаси, 7а уй манзилида жойлашган Экология, атроф-мухитини мухофаза қилиш ва иқлим ўзгариши вазирлиги маъмурий биносида жойлашган хоналарни таъмирлаш ва жихозлаш я</t>
  </si>
  <si>
    <t>ПОСТАВКУ И УСТАНОВКУ СОЛНЕЧНОЙ ФОТОЭЛЕКТРИЧЕСКОЙ СТАНЦИИ (ONGRID) ДЛЯ МИНИСТЕРСТВО ЭКОЛОГИИ, ОХРАНЫ ОКРУЖАЮЩЕЙ СРЕДЫ И ИЗМЕНЕНИЯ КЛИМАТА РЕСПУБЛИКИ УЗБЕКИСТАН МОЩНОСТЬЮ 150 КВТ</t>
  </si>
  <si>
    <t>ООО "Cifra B"</t>
  </si>
  <si>
    <t>Тошкент шахар, Чилонзор тумани, Бунёдкор шох кўчаси, 7а уй манзилида жойлашган Экология, атроф-мухитини мухофаза қилиш ва иқлим ўзгариши вазирлиги маъмурий биносининг фасад қисми, ертўла ва 5-техник қават қисмини жорий таъмирлаш объектининг хариди юзасидан</t>
  </si>
  <si>
    <t>Toshkent viloyati Qibray tumani Universitet ko'chasi 1-uy manzilida joylashgan Toshkent Davlat Agrar universiteti O'rmon xo'jaligi fakul'teti binosini ta'mirlash va jihozlash</t>
  </si>
  <si>
    <t>Навоий вилояти Учқудуқ тумани “Олтинтой” МФЙ да жойлашган “Марказий қизилқум” миллий таъбиат боғи балансидаги бинони жорий таъмирлаш</t>
  </si>
  <si>
    <t>Навоий вилояти Томди тумани “Томдибулоқ” МФЙ худидида жойлашган “Оқтоғ-Томди” давлат қўриқхонаси балансидаги маъмурий бинони жорий таъмирлаш бўйича</t>
  </si>
  <si>
    <t>Жиззах Юксалиш бирлашмаси МЖЧ</t>
  </si>
  <si>
    <t>Тошкент шахар, Чилонзор тумани, Бунёдкор шох кўчаси, 7а уй манзилида жойлашган Экология, атроф-мухитини мухофаза қилиш ва иқлим ўзгариши вазирлиги маъмурий биноси худудидаги мавжуд гаражни мукаммал таъмирлаш объекти</t>
  </si>
  <si>
    <t>Toshkent shahar, Chilonzor tumani, Bunyodkor koʻchasi 7A-uy manzilida joylashgan Oʻzbekiston Respublikasi ekologiya, atrof-muhitni muhofaza qilish va iqlim oʻzgarishi vazirligi binosi hududidagi bogʻ qismini obodonlashtirish va koʻkalamzorlashtirish orqali rekonstruksiya qilish</t>
  </si>
  <si>
    <t>Тoshkent shahar, Chilonzor tum Bunyodkor kuchasi 7-A-uy manzilida joylashgan Ozbekiston Respublikasi Ekologiy, atrrof-muhitini muhofaza qilish va iqlim uzgarishi vazirligi binosi hudidiga chiller urnatish”</t>
  </si>
  <si>
    <t>ООО O`ZBEKO`QUVAVTOMATIKA</t>
  </si>
  <si>
    <t>Приобретение прочей полиграфической</t>
  </si>
  <si>
    <t>130</t>
  </si>
  <si>
    <t xml:space="preserve">Бензин АИ-95, АИ 92 на 4-кварталь 2023 года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</si>
</sst>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0.0"/>
    <numFmt numFmtId="166" formatCode="0.0"/>
    <numFmt numFmtId="167" formatCode="_-* #,##0.00\ _р_._-;\-* #,##0.00\ _р_._-;_-* &quot;-&quot;??\ _р_._-;_-@_-"/>
    <numFmt numFmtId="168" formatCode="_-* #,##0.0_р_._-;\-* #,##0.0_р_._-;_-* &quot; &quot;??_р_._-;_-@_-"/>
    <numFmt numFmtId="169" formatCode="_-* #,##0\ _₽_-;\-* #,##0\ _₽_-;_-* &quot;-&quot;??\ _₽_-;_-@_-"/>
    <numFmt numFmtId="170" formatCode="_-* #,##0.0_р_._-;\-* #,##0.0_р_._-;_-* &quot;-&quot;??_р_._-;_-@_-"/>
    <numFmt numFmtId="171" formatCode="_-* #,##0.00_р_._-;\-* #,##0.00_р_._-;_-* &quot;-&quot;??_р_._-;_-@_-"/>
    <numFmt numFmtId="172" formatCode="_-* #,##0.00_р_._-;\-* #,##0.00_р_._-;_-* &quot; &quot;??_р_._-;_-@_-"/>
    <numFmt numFmtId="173" formatCode="#,##0.00_ ;\-#,##0.00\ "/>
    <numFmt numFmtId="174" formatCode="_-* #,##0.0\ _₽_-;\-* #,##0.0\ _₽_-;_-* &quot;-&quot;?\ _₽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81">
    <font>
      <sz val="11"/>
      <color theme="1"/>
      <name val="Calibri"/>
      <family val="2"/>
    </font>
    <font>
      <sz val="11"/>
      <color indexed="8"/>
      <name val="Calibri"/>
      <family val="2"/>
    </font>
    <font>
      <sz val="10"/>
      <color indexed="8"/>
      <name val="Times New Roman"/>
      <family val="1"/>
    </font>
    <font>
      <b/>
      <sz val="11"/>
      <color indexed="8"/>
      <name val="Times New Roman"/>
      <family val="1"/>
    </font>
    <font>
      <sz val="11"/>
      <color indexed="8"/>
      <name val="Times New Roman"/>
      <family val="1"/>
    </font>
    <font>
      <sz val="10"/>
      <name val="Arial Cyr"/>
      <family val="2"/>
    </font>
    <font>
      <b/>
      <sz val="10"/>
      <name val="Times New Roman"/>
      <family val="1"/>
    </font>
    <font>
      <sz val="10"/>
      <name val="Times New Roman"/>
      <family val="1"/>
    </font>
    <font>
      <sz val="6"/>
      <color indexed="8"/>
      <name val="Times New Roman"/>
      <family val="1"/>
    </font>
    <font>
      <b/>
      <sz val="9.5"/>
      <color indexed="8"/>
      <name val="Times New Roman"/>
      <family val="1"/>
    </font>
    <font>
      <b/>
      <sz val="9.5"/>
      <name val="Times New Roman"/>
      <family val="1"/>
    </font>
    <font>
      <b/>
      <sz val="9"/>
      <name val="Times New Roman"/>
      <family val="1"/>
    </font>
    <font>
      <sz val="9.5"/>
      <color indexed="8"/>
      <name val="Times New Roman"/>
      <family val="1"/>
    </font>
    <font>
      <sz val="9.5"/>
      <name val="Times New Roman"/>
      <family val="1"/>
    </font>
    <font>
      <sz val="9"/>
      <name val="Times New Roman"/>
      <family val="1"/>
    </font>
    <font>
      <sz val="11"/>
      <name val="Times New Roman"/>
      <family val="1"/>
    </font>
    <font>
      <sz val="12"/>
      <color indexed="8"/>
      <name val="Times New Roman"/>
      <family val="1"/>
    </font>
    <font>
      <sz val="9"/>
      <color indexed="8"/>
      <name val="Times New Roman"/>
      <family val="1"/>
    </font>
    <font>
      <b/>
      <u val="single"/>
      <sz val="11"/>
      <color indexed="8"/>
      <name val="Times New Roman"/>
      <family val="1"/>
    </font>
    <font>
      <b/>
      <sz val="10"/>
      <color indexed="8"/>
      <name val="Times New Roman"/>
      <family val="1"/>
    </font>
    <font>
      <b/>
      <sz val="11"/>
      <name val="Times New Roman"/>
      <family val="1"/>
    </font>
    <font>
      <sz val="8"/>
      <color indexed="8"/>
      <name val="Times New Roman"/>
      <family val="1"/>
    </font>
    <font>
      <b/>
      <sz val="8"/>
      <color indexed="8"/>
      <name val="Times New Roman"/>
      <family val="1"/>
    </font>
    <font>
      <b/>
      <sz val="9"/>
      <color indexed="8"/>
      <name val="Times New Roman"/>
      <family val="1"/>
    </font>
    <font>
      <sz val="11"/>
      <name val="Calibri"/>
      <family val="0"/>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63"/>
      <name val="Times New Roman"/>
      <family val="1"/>
    </font>
    <font>
      <i/>
      <sz val="11"/>
      <color indexed="8"/>
      <name val="Times New Roman"/>
      <family val="1"/>
    </font>
    <font>
      <sz val="11"/>
      <color indexed="57"/>
      <name val="Times New Roman"/>
      <family val="1"/>
    </font>
    <font>
      <b/>
      <sz val="13"/>
      <color indexed="8"/>
      <name val="Times New Roman"/>
      <family val="1"/>
    </font>
    <font>
      <sz val="10"/>
      <color indexed="57"/>
      <name val="Times New Roman"/>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0"/>
      <color theme="1"/>
      <name val="Times New Roman"/>
      <family val="1"/>
    </font>
    <font>
      <sz val="11"/>
      <color theme="1"/>
      <name val="Times New Roman"/>
      <family val="1"/>
    </font>
    <font>
      <b/>
      <sz val="11"/>
      <color theme="1"/>
      <name val="Times New Roman"/>
      <family val="1"/>
    </font>
    <font>
      <b/>
      <sz val="12"/>
      <color rgb="FF000000"/>
      <name val="Times New Roman"/>
      <family val="1"/>
    </font>
    <font>
      <sz val="12"/>
      <color rgb="FF333333"/>
      <name val="Times New Roman"/>
      <family val="1"/>
    </font>
    <font>
      <b/>
      <sz val="11"/>
      <color rgb="FF000000"/>
      <name val="Times New Roman"/>
      <family val="1"/>
    </font>
    <font>
      <sz val="10"/>
      <color theme="1"/>
      <name val="Calibri"/>
      <family val="2"/>
    </font>
    <font>
      <sz val="8"/>
      <color theme="1"/>
      <name val="Times New Roman"/>
      <family val="1"/>
    </font>
    <font>
      <sz val="11"/>
      <color theme="9" tint="-0.4999699890613556"/>
      <name val="Times New Roman"/>
      <family val="1"/>
    </font>
    <font>
      <i/>
      <sz val="11"/>
      <color theme="1"/>
      <name val="Times New Roman"/>
      <family val="1"/>
    </font>
    <font>
      <b/>
      <sz val="13"/>
      <color theme="1"/>
      <name val="Times New Roman"/>
      <family val="1"/>
    </font>
    <font>
      <sz val="10"/>
      <color rgb="FF339966"/>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rgb="FFF5F5F5"/>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top/>
      <bottom style="thin"/>
    </border>
    <border>
      <left style="thin"/>
      <right style="thin"/>
      <top style="thin"/>
      <bottom/>
    </border>
    <border>
      <left style="thin"/>
      <right/>
      <top style="thin"/>
      <bottom style="thin"/>
    </border>
    <border>
      <left/>
      <right style="thin"/>
      <top style="thin"/>
      <bottom style="thin"/>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right style="thin"/>
      <top style="thin"/>
      <bottom/>
    </border>
    <border>
      <left>
        <color indexed="63"/>
      </left>
      <right style="thin"/>
      <top>
        <color indexed="63"/>
      </top>
      <bottom>
        <color indexed="63"/>
      </bottom>
    </border>
    <border>
      <left/>
      <right style="thin"/>
      <top/>
      <bottom style="thin"/>
    </border>
    <border>
      <left style="thin"/>
      <right style="thin"/>
      <top/>
      <bottom/>
    </border>
    <border>
      <left/>
      <right/>
      <top style="thin"/>
      <bottom style="thin"/>
    </border>
    <border>
      <left/>
      <right/>
      <top style="thin"/>
      <botto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lignment/>
      <protection/>
    </xf>
    <xf numFmtId="0" fontId="0" fillId="3" borderId="0" applyNumberFormat="0" applyBorder="0" applyAlignment="0" applyProtection="0"/>
    <xf numFmtId="0" fontId="0" fillId="3" borderId="0">
      <alignment/>
      <protection/>
    </xf>
    <xf numFmtId="0" fontId="0" fillId="4" borderId="0" applyNumberFormat="0" applyBorder="0" applyAlignment="0" applyProtection="0"/>
    <xf numFmtId="0" fontId="0" fillId="4" borderId="0">
      <alignment/>
      <protection/>
    </xf>
    <xf numFmtId="0" fontId="0" fillId="5" borderId="0" applyNumberFormat="0" applyBorder="0" applyAlignment="0" applyProtection="0"/>
    <xf numFmtId="0" fontId="0" fillId="5" borderId="0">
      <alignment/>
      <protection/>
    </xf>
    <xf numFmtId="0" fontId="0" fillId="6" borderId="0" applyNumberFormat="0" applyBorder="0" applyAlignment="0" applyProtection="0"/>
    <xf numFmtId="0" fontId="0" fillId="6" borderId="0">
      <alignment/>
      <protection/>
    </xf>
    <xf numFmtId="0" fontId="0" fillId="7" borderId="0" applyNumberFormat="0" applyBorder="0" applyAlignment="0" applyProtection="0"/>
    <xf numFmtId="0" fontId="0" fillId="7" borderId="0">
      <alignment/>
      <protection/>
    </xf>
    <xf numFmtId="0" fontId="0" fillId="8" borderId="0" applyNumberFormat="0" applyBorder="0" applyAlignment="0" applyProtection="0"/>
    <xf numFmtId="0" fontId="0" fillId="8" borderId="0">
      <alignment/>
      <protection/>
    </xf>
    <xf numFmtId="0" fontId="0" fillId="9" borderId="0" applyNumberFormat="0" applyBorder="0" applyAlignment="0" applyProtection="0"/>
    <xf numFmtId="0" fontId="0" fillId="9" borderId="0">
      <alignment/>
      <protection/>
    </xf>
    <xf numFmtId="0" fontId="0" fillId="10" borderId="0" applyNumberFormat="0" applyBorder="0" applyAlignment="0" applyProtection="0"/>
    <xf numFmtId="0" fontId="0" fillId="10" borderId="0">
      <alignment/>
      <protection/>
    </xf>
    <xf numFmtId="0" fontId="0" fillId="11" borderId="0" applyNumberFormat="0" applyBorder="0" applyAlignment="0" applyProtection="0"/>
    <xf numFmtId="0" fontId="0" fillId="11" borderId="0">
      <alignment/>
      <protection/>
    </xf>
    <xf numFmtId="0" fontId="0" fillId="12" borderId="0" applyNumberFormat="0" applyBorder="0" applyAlignment="0" applyProtection="0"/>
    <xf numFmtId="0" fontId="0" fillId="12" borderId="0">
      <alignment/>
      <protection/>
    </xf>
    <xf numFmtId="0" fontId="0" fillId="13" borderId="0" applyNumberFormat="0" applyBorder="0" applyAlignment="0" applyProtection="0"/>
    <xf numFmtId="0" fontId="0" fillId="13" borderId="0">
      <alignment/>
      <protection/>
    </xf>
    <xf numFmtId="0" fontId="50" fillId="14" borderId="0" applyNumberFormat="0" applyBorder="0" applyAlignment="0" applyProtection="0"/>
    <xf numFmtId="0" fontId="50" fillId="14" borderId="0">
      <alignment/>
      <protection/>
    </xf>
    <xf numFmtId="0" fontId="50" fillId="15" borderId="0" applyNumberFormat="0" applyBorder="0" applyAlignment="0" applyProtection="0"/>
    <xf numFmtId="0" fontId="50" fillId="15" borderId="0">
      <alignment/>
      <protection/>
    </xf>
    <xf numFmtId="0" fontId="50" fillId="16" borderId="0" applyNumberFormat="0" applyBorder="0" applyAlignment="0" applyProtection="0"/>
    <xf numFmtId="0" fontId="50" fillId="16" borderId="0">
      <alignment/>
      <protection/>
    </xf>
    <xf numFmtId="0" fontId="50" fillId="17" borderId="0" applyNumberFormat="0" applyBorder="0" applyAlignment="0" applyProtection="0"/>
    <xf numFmtId="0" fontId="50" fillId="17" borderId="0">
      <alignment/>
      <protection/>
    </xf>
    <xf numFmtId="0" fontId="50" fillId="18" borderId="0" applyNumberFormat="0" applyBorder="0" applyAlignment="0" applyProtection="0"/>
    <xf numFmtId="0" fontId="50" fillId="18" borderId="0">
      <alignment/>
      <protection/>
    </xf>
    <xf numFmtId="0" fontId="50" fillId="19" borderId="0" applyNumberFormat="0" applyBorder="0" applyAlignment="0" applyProtection="0"/>
    <xf numFmtId="0" fontId="50" fillId="19" borderId="0">
      <alignment/>
      <protection/>
    </xf>
    <xf numFmtId="0" fontId="25" fillId="0" borderId="0">
      <alignment/>
      <protection/>
    </xf>
    <xf numFmtId="0" fontId="50" fillId="20" borderId="0" applyNumberFormat="0" applyBorder="0" applyAlignment="0" applyProtection="0"/>
    <xf numFmtId="0" fontId="50" fillId="20" borderId="0">
      <alignment/>
      <protection/>
    </xf>
    <xf numFmtId="0" fontId="50" fillId="21" borderId="0" applyNumberFormat="0" applyBorder="0" applyAlignment="0" applyProtection="0"/>
    <xf numFmtId="0" fontId="50" fillId="21" borderId="0">
      <alignment/>
      <protection/>
    </xf>
    <xf numFmtId="0" fontId="50" fillId="22" borderId="0" applyNumberFormat="0" applyBorder="0" applyAlignment="0" applyProtection="0"/>
    <xf numFmtId="0" fontId="50" fillId="22" borderId="0">
      <alignment/>
      <protection/>
    </xf>
    <xf numFmtId="0" fontId="50" fillId="23" borderId="0" applyNumberFormat="0" applyBorder="0" applyAlignment="0" applyProtection="0"/>
    <xf numFmtId="0" fontId="50" fillId="23" borderId="0">
      <alignment/>
      <protection/>
    </xf>
    <xf numFmtId="0" fontId="50" fillId="24" borderId="0" applyNumberFormat="0" applyBorder="0" applyAlignment="0" applyProtection="0"/>
    <xf numFmtId="0" fontId="50" fillId="24" borderId="0">
      <alignment/>
      <protection/>
    </xf>
    <xf numFmtId="0" fontId="50" fillId="25" borderId="0" applyNumberFormat="0" applyBorder="0" applyAlignment="0" applyProtection="0"/>
    <xf numFmtId="0" fontId="50" fillId="25" borderId="0">
      <alignment/>
      <protection/>
    </xf>
    <xf numFmtId="0" fontId="51" fillId="26" borderId="1" applyNumberFormat="0" applyAlignment="0" applyProtection="0"/>
    <xf numFmtId="0" fontId="51" fillId="26" borderId="1">
      <alignment/>
      <protection/>
    </xf>
    <xf numFmtId="0" fontId="52" fillId="27" borderId="2" applyNumberFormat="0" applyAlignment="0" applyProtection="0"/>
    <xf numFmtId="0" fontId="52" fillId="27" borderId="2">
      <alignment/>
      <protection/>
    </xf>
    <xf numFmtId="0" fontId="53" fillId="27" borderId="1" applyNumberFormat="0" applyAlignment="0" applyProtection="0"/>
    <xf numFmtId="0" fontId="53" fillId="27" borderId="1">
      <alignment/>
      <protection/>
    </xf>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4" fillId="0" borderId="3">
      <alignment/>
      <protection/>
    </xf>
    <xf numFmtId="0" fontId="55" fillId="0" borderId="4" applyNumberFormat="0" applyFill="0" applyAlignment="0" applyProtection="0"/>
    <xf numFmtId="0" fontId="55" fillId="0" borderId="4">
      <alignment/>
      <protection/>
    </xf>
    <xf numFmtId="0" fontId="56" fillId="0" borderId="5" applyNumberFormat="0" applyFill="0" applyAlignment="0" applyProtection="0"/>
    <xf numFmtId="0" fontId="56" fillId="0" borderId="5">
      <alignment/>
      <protection/>
    </xf>
    <xf numFmtId="0" fontId="56" fillId="0" borderId="0" applyNumberFormat="0" applyFill="0" applyBorder="0" applyAlignment="0" applyProtection="0"/>
    <xf numFmtId="0" fontId="56" fillId="0" borderId="0">
      <alignment/>
      <protection/>
    </xf>
    <xf numFmtId="0" fontId="57" fillId="0" borderId="6" applyNumberFormat="0" applyFill="0" applyAlignment="0" applyProtection="0"/>
    <xf numFmtId="0" fontId="57" fillId="0" borderId="6">
      <alignment/>
      <protection/>
    </xf>
    <xf numFmtId="0" fontId="58" fillId="28" borderId="7" applyNumberFormat="0" applyAlignment="0" applyProtection="0"/>
    <xf numFmtId="0" fontId="58" fillId="28" borderId="7">
      <alignment/>
      <protection/>
    </xf>
    <xf numFmtId="0" fontId="59" fillId="0" borderId="0" applyNumberFormat="0" applyFill="0" applyBorder="0" applyAlignment="0" applyProtection="0"/>
    <xf numFmtId="0" fontId="60" fillId="0" borderId="0">
      <alignment/>
      <protection/>
    </xf>
    <xf numFmtId="0" fontId="59" fillId="0" borderId="0">
      <alignment/>
      <protection/>
    </xf>
    <xf numFmtId="0" fontId="61" fillId="29" borderId="0" applyNumberFormat="0" applyBorder="0" applyAlignment="0" applyProtection="0"/>
    <xf numFmtId="0" fontId="61" fillId="29" borderId="0">
      <alignment/>
      <protection/>
    </xf>
    <xf numFmtId="0" fontId="0" fillId="0" borderId="0">
      <alignment/>
      <protection/>
    </xf>
    <xf numFmtId="0" fontId="0" fillId="0" borderId="0">
      <alignment/>
      <protection/>
    </xf>
    <xf numFmtId="0" fontId="5" fillId="0" borderId="0">
      <alignment/>
      <protection/>
    </xf>
    <xf numFmtId="0" fontId="1" fillId="0" borderId="0">
      <alignment/>
      <protection/>
    </xf>
    <xf numFmtId="0" fontId="62" fillId="30" borderId="0" applyNumberFormat="0" applyBorder="0" applyAlignment="0" applyProtection="0"/>
    <xf numFmtId="0" fontId="62" fillId="30" borderId="0">
      <alignment/>
      <protection/>
    </xf>
    <xf numFmtId="0" fontId="63" fillId="0" borderId="0" applyNumberFormat="0" applyFill="0" applyBorder="0" applyAlignment="0" applyProtection="0"/>
    <xf numFmtId="0" fontId="63" fillId="0" borderId="0">
      <alignment/>
      <protection/>
    </xf>
    <xf numFmtId="0" fontId="0" fillId="31" borderId="8" applyNumberFormat="0" applyFont="0" applyAlignment="0" applyProtection="0"/>
    <xf numFmtId="0" fontId="0" fillId="31" borderId="8">
      <alignment/>
      <protection/>
    </xf>
    <xf numFmtId="9" fontId="0" fillId="0" borderId="0" applyFont="0" applyFill="0" applyBorder="0" applyAlignment="0" applyProtection="0"/>
    <xf numFmtId="0" fontId="64" fillId="0" borderId="9" applyNumberFormat="0" applyFill="0" applyAlignment="0" applyProtection="0"/>
    <xf numFmtId="0" fontId="64" fillId="0" borderId="9">
      <alignment/>
      <protection/>
    </xf>
    <xf numFmtId="0" fontId="65" fillId="0" borderId="0" applyNumberFormat="0" applyFill="0" applyBorder="0" applyAlignment="0" applyProtection="0"/>
    <xf numFmtId="0" fontId="65" fillId="0" borderId="0">
      <alignmen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1" fillId="0" borderId="0">
      <alignment/>
      <protection/>
    </xf>
    <xf numFmtId="0" fontId="66" fillId="32" borderId="0" applyNumberFormat="0" applyBorder="0" applyAlignment="0" applyProtection="0"/>
    <xf numFmtId="0" fontId="66" fillId="32" borderId="0">
      <alignment/>
      <protection/>
    </xf>
  </cellStyleXfs>
  <cellXfs count="281">
    <xf numFmtId="0" fontId="0" fillId="0" borderId="0" xfId="0" applyFont="1" applyAlignment="1">
      <alignment/>
    </xf>
    <xf numFmtId="0" fontId="67"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9" fillId="33" borderId="10" xfId="0" applyFont="1" applyFill="1" applyBorder="1" applyAlignment="1">
      <alignment vertical="center" wrapText="1"/>
    </xf>
    <xf numFmtId="0" fontId="70" fillId="0" borderId="0" xfId="0" applyFont="1" applyAlignment="1">
      <alignment/>
    </xf>
    <xf numFmtId="43" fontId="69" fillId="33" borderId="10" xfId="104" applyFont="1" applyFill="1" applyBorder="1" applyAlignment="1">
      <alignment vertical="center" wrapText="1"/>
    </xf>
    <xf numFmtId="0" fontId="70" fillId="33" borderId="10" xfId="0" applyFont="1" applyFill="1" applyBorder="1" applyAlignment="1">
      <alignment vertical="center" wrapText="1"/>
    </xf>
    <xf numFmtId="0" fontId="70" fillId="0" borderId="0" xfId="0" applyFont="1" applyAlignment="1">
      <alignment horizontal="right"/>
    </xf>
    <xf numFmtId="43" fontId="67" fillId="33" borderId="10" xfId="0" applyNumberFormat="1" applyFont="1" applyFill="1" applyBorder="1" applyAlignment="1">
      <alignment horizontal="center" vertical="center" wrapText="1"/>
    </xf>
    <xf numFmtId="0" fontId="71" fillId="0" borderId="10" xfId="0" applyFont="1" applyBorder="1" applyAlignment="1">
      <alignment horizontal="center" vertical="center" wrapText="1"/>
    </xf>
    <xf numFmtId="164" fontId="70" fillId="0" borderId="10" xfId="104" applyNumberFormat="1" applyFont="1" applyFill="1" applyBorder="1" applyAlignment="1">
      <alignment horizontal="center" vertical="center" wrapText="1"/>
    </xf>
    <xf numFmtId="43" fontId="70" fillId="0" borderId="10" xfId="104" applyFont="1" applyFill="1" applyBorder="1" applyAlignment="1">
      <alignment horizontal="center" vertical="center" wrapText="1"/>
    </xf>
    <xf numFmtId="0" fontId="69" fillId="33" borderId="10" xfId="90" applyFont="1" applyFill="1" applyBorder="1" applyAlignment="1">
      <alignment vertical="center" wrapText="1"/>
      <protection/>
    </xf>
    <xf numFmtId="0" fontId="70" fillId="33" borderId="10" xfId="90" applyFont="1" applyFill="1" applyBorder="1" applyAlignment="1">
      <alignment horizontal="center" vertical="center" wrapText="1"/>
      <protection/>
    </xf>
    <xf numFmtId="43" fontId="70" fillId="33" borderId="10" xfId="104" applyFont="1" applyFill="1" applyBorder="1" applyAlignment="1">
      <alignment horizontal="center" vertical="center" wrapText="1"/>
    </xf>
    <xf numFmtId="0" fontId="70" fillId="0" borderId="10" xfId="89" applyFont="1" applyFill="1" applyBorder="1" applyAlignment="1">
      <alignment horizontal="center" vertical="center" wrapText="1"/>
      <protection/>
    </xf>
    <xf numFmtId="0" fontId="70" fillId="0" borderId="10" xfId="0" applyFont="1" applyFill="1" applyBorder="1" applyAlignment="1">
      <alignment horizontal="center" vertical="center" wrapText="1"/>
    </xf>
    <xf numFmtId="0" fontId="0" fillId="0" borderId="0" xfId="0" applyAlignment="1">
      <alignment horizontal="center" vertical="center"/>
    </xf>
    <xf numFmtId="0" fontId="70" fillId="33" borderId="10" xfId="0" applyFont="1" applyFill="1" applyBorder="1" applyAlignment="1">
      <alignment horizontal="center" vertical="center" wrapText="1"/>
    </xf>
    <xf numFmtId="43" fontId="69" fillId="34" borderId="10" xfId="104" applyFont="1" applyFill="1" applyBorder="1" applyAlignment="1">
      <alignment vertical="center" wrapText="1"/>
    </xf>
    <xf numFmtId="165" fontId="70" fillId="33" borderId="10" xfId="0" applyNumberFormat="1" applyFont="1" applyFill="1" applyBorder="1" applyAlignment="1">
      <alignment horizontal="center" vertical="center" wrapText="1"/>
    </xf>
    <xf numFmtId="0" fontId="68" fillId="33" borderId="10" xfId="0" applyFont="1" applyFill="1" applyBorder="1" applyAlignment="1">
      <alignment horizontal="center" vertical="center"/>
    </xf>
    <xf numFmtId="0" fontId="67" fillId="33" borderId="10" xfId="0" applyFont="1" applyFill="1" applyBorder="1" applyAlignment="1">
      <alignment vertical="center" wrapText="1"/>
    </xf>
    <xf numFmtId="0" fontId="69" fillId="33" borderId="10" xfId="0" applyFont="1" applyFill="1" applyBorder="1" applyAlignment="1">
      <alignment wrapText="1"/>
    </xf>
    <xf numFmtId="0" fontId="69" fillId="33" borderId="10" xfId="0" applyFont="1" applyFill="1" applyBorder="1" applyAlignment="1">
      <alignment horizontal="center" vertical="center" wrapText="1"/>
    </xf>
    <xf numFmtId="164" fontId="69" fillId="33" borderId="10" xfId="104" applyNumberFormat="1" applyFont="1" applyFill="1" applyBorder="1" applyAlignment="1">
      <alignment vertical="center" wrapText="1"/>
    </xf>
    <xf numFmtId="0" fontId="69" fillId="33" borderId="10" xfId="0" applyFont="1" applyFill="1" applyBorder="1" applyAlignment="1">
      <alignment horizontal="center" vertical="center"/>
    </xf>
    <xf numFmtId="164" fontId="69" fillId="33" borderId="10" xfId="104" applyNumberFormat="1" applyFont="1" applyFill="1" applyBorder="1" applyAlignment="1">
      <alignment vertical="center"/>
    </xf>
    <xf numFmtId="0" fontId="69" fillId="33" borderId="10" xfId="0" applyFont="1" applyFill="1" applyBorder="1" applyAlignment="1">
      <alignment vertical="center"/>
    </xf>
    <xf numFmtId="0" fontId="67" fillId="33" borderId="10" xfId="0" applyFont="1" applyFill="1" applyBorder="1" applyAlignment="1">
      <alignment horizontal="left" vertical="center" wrapText="1"/>
    </xf>
    <xf numFmtId="0" fontId="70" fillId="0" borderId="0" xfId="0" applyFont="1" applyAlignment="1">
      <alignment vertical="center"/>
    </xf>
    <xf numFmtId="0" fontId="70" fillId="33" borderId="11" xfId="0" applyFont="1" applyFill="1" applyBorder="1" applyAlignment="1">
      <alignment horizontal="center" vertical="center" wrapText="1"/>
    </xf>
    <xf numFmtId="0" fontId="0" fillId="0" borderId="10" xfId="0" applyBorder="1" applyAlignment="1">
      <alignment horizontal="center" vertical="center"/>
    </xf>
    <xf numFmtId="165" fontId="70" fillId="0" borderId="10" xfId="0" applyNumberFormat="1" applyFont="1" applyBorder="1" applyAlignment="1">
      <alignment horizontal="center" vertical="center" wrapText="1"/>
    </xf>
    <xf numFmtId="164" fontId="70" fillId="0" borderId="10" xfId="104" applyNumberFormat="1" applyFont="1" applyBorder="1" applyAlignment="1">
      <alignment horizontal="center" vertical="center" wrapText="1"/>
    </xf>
    <xf numFmtId="0" fontId="70" fillId="0" borderId="10" xfId="0" applyFont="1" applyBorder="1" applyAlignment="1">
      <alignment horizontal="center" vertical="center" wrapText="1"/>
    </xf>
    <xf numFmtId="0" fontId="0"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0" fontId="70" fillId="0" borderId="10" xfId="0" applyFont="1" applyBorder="1" applyAlignment="1">
      <alignment horizontal="center" vertical="center" wrapText="1"/>
    </xf>
    <xf numFmtId="1" fontId="15" fillId="0" borderId="12" xfId="0" applyNumberFormat="1" applyFont="1" applyFill="1" applyBorder="1" applyAlignment="1">
      <alignment horizontal="center" vertical="center" wrapText="1"/>
    </xf>
    <xf numFmtId="0" fontId="70" fillId="0" borderId="10" xfId="0" applyFont="1" applyBorder="1" applyAlignment="1">
      <alignment/>
    </xf>
    <xf numFmtId="0" fontId="70" fillId="0" borderId="0" xfId="0" applyFont="1" applyBorder="1" applyAlignment="1">
      <alignment/>
    </xf>
    <xf numFmtId="0" fontId="69" fillId="34" borderId="10" xfId="0" applyFont="1" applyFill="1" applyBorder="1" applyAlignment="1">
      <alignment vertical="center" wrapText="1"/>
    </xf>
    <xf numFmtId="49" fontId="7" fillId="33" borderId="0" xfId="91"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textRotation="90"/>
      <protection/>
    </xf>
    <xf numFmtId="0" fontId="4" fillId="0" borderId="10" xfId="0" applyNumberFormat="1" applyFont="1" applyFill="1" applyBorder="1" applyAlignment="1" applyProtection="1">
      <alignment horizontal="center" vertical="center" textRotation="90" wrapText="1"/>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protection/>
    </xf>
    <xf numFmtId="171"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72" fillId="33" borderId="10" xfId="0" applyFont="1" applyFill="1" applyBorder="1" applyAlignment="1">
      <alignment horizontal="center" vertical="center" wrapText="1"/>
    </xf>
    <xf numFmtId="0" fontId="67" fillId="33" borderId="10" xfId="90" applyFont="1" applyFill="1" applyBorder="1" applyAlignment="1">
      <alignment horizontal="center" vertical="center" wrapText="1"/>
      <protection/>
    </xf>
    <xf numFmtId="0" fontId="7" fillId="33" borderId="10" xfId="91" applyNumberFormat="1" applyFont="1" applyFill="1" applyBorder="1" applyAlignment="1" applyProtection="1">
      <alignment horizontal="center" vertical="center" wrapText="1"/>
      <protection/>
    </xf>
    <xf numFmtId="165" fontId="69" fillId="33" borderId="10" xfId="0" applyNumberFormat="1" applyFont="1" applyFill="1" applyBorder="1" applyAlignment="1">
      <alignment horizontal="center" vertical="center"/>
    </xf>
    <xf numFmtId="4" fontId="69" fillId="33" borderId="10" xfId="0" applyNumberFormat="1" applyFont="1" applyFill="1" applyBorder="1" applyAlignment="1">
      <alignment horizontal="center" vertical="center"/>
    </xf>
    <xf numFmtId="49" fontId="70" fillId="0" borderId="0" xfId="0" applyNumberFormat="1" applyFont="1" applyAlignment="1">
      <alignment/>
    </xf>
    <xf numFmtId="43" fontId="70" fillId="0" borderId="0" xfId="0" applyNumberFormat="1" applyFont="1" applyAlignment="1">
      <alignment/>
    </xf>
    <xf numFmtId="0" fontId="70" fillId="0" borderId="0" xfId="90" applyFont="1">
      <alignment/>
      <protection/>
    </xf>
    <xf numFmtId="0" fontId="70" fillId="0" borderId="0" xfId="90" applyFont="1" applyAlignment="1">
      <alignment vertical="center"/>
      <protection/>
    </xf>
    <xf numFmtId="0" fontId="68" fillId="33" borderId="10" xfId="90" applyFont="1" applyFill="1" applyBorder="1" applyAlignment="1">
      <alignment vertical="center" wrapText="1"/>
      <protection/>
    </xf>
    <xf numFmtId="43" fontId="70" fillId="34" borderId="10" xfId="104" applyFont="1" applyFill="1" applyBorder="1" applyAlignment="1">
      <alignment horizontal="center" vertical="center" wrapText="1"/>
    </xf>
    <xf numFmtId="0" fontId="0" fillId="0" borderId="0" xfId="0" applyNumberFormat="1" applyFont="1" applyFill="1" applyBorder="1" applyAlignment="1" applyProtection="1">
      <alignment horizontal="center"/>
      <protection/>
    </xf>
    <xf numFmtId="165" fontId="67" fillId="33" borderId="11" xfId="0" applyNumberFormat="1" applyFont="1" applyFill="1" applyBorder="1" applyAlignment="1">
      <alignment horizontal="center" vertical="center" wrapText="1"/>
    </xf>
    <xf numFmtId="0" fontId="70" fillId="0" borderId="0" xfId="0" applyFont="1" applyBorder="1" applyAlignment="1">
      <alignment horizontal="center" vertical="center"/>
    </xf>
    <xf numFmtId="0" fontId="72" fillId="33" borderId="0" xfId="0" applyFont="1" applyFill="1" applyBorder="1" applyAlignment="1">
      <alignment horizontal="center" vertical="center" wrapText="1"/>
    </xf>
    <xf numFmtId="0" fontId="67" fillId="33" borderId="0" xfId="0" applyFont="1" applyFill="1" applyBorder="1" applyAlignment="1">
      <alignment horizontal="left" vertical="center" wrapText="1"/>
    </xf>
    <xf numFmtId="0" fontId="69" fillId="33" borderId="0" xfId="0" applyFont="1" applyFill="1" applyBorder="1" applyAlignment="1">
      <alignment vertical="center" wrapText="1"/>
    </xf>
    <xf numFmtId="0" fontId="69" fillId="33" borderId="0" xfId="0" applyFont="1" applyFill="1" applyBorder="1" applyAlignment="1">
      <alignment wrapText="1"/>
    </xf>
    <xf numFmtId="0" fontId="6" fillId="33" borderId="10" xfId="91"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horizontal="center" vertical="center"/>
      <protection/>
    </xf>
    <xf numFmtId="0" fontId="10" fillId="33" borderId="10" xfId="91" applyNumberFormat="1" applyFont="1" applyFill="1" applyBorder="1" applyAlignment="1" applyProtection="1">
      <alignment horizontal="justify" vertical="center" wrapText="1"/>
      <protection/>
    </xf>
    <xf numFmtId="49" fontId="11" fillId="33" borderId="10" xfId="107" applyNumberFormat="1" applyFont="1" applyFill="1" applyBorder="1" applyAlignment="1" applyProtection="1">
      <alignment horizontal="center" vertical="center"/>
      <protection/>
    </xf>
    <xf numFmtId="168" fontId="11" fillId="33" borderId="10" xfId="107"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horizontal="center" vertical="center"/>
      <protection/>
    </xf>
    <xf numFmtId="49" fontId="12" fillId="0" borderId="10" xfId="0" applyNumberFormat="1" applyFont="1" applyFill="1" applyBorder="1" applyAlignment="1" applyProtection="1">
      <alignment horizontal="center" vertical="center"/>
      <protection/>
    </xf>
    <xf numFmtId="0" fontId="13" fillId="0" borderId="10" xfId="91" applyNumberFormat="1" applyFont="1" applyFill="1" applyBorder="1" applyAlignment="1" applyProtection="1">
      <alignment horizontal="left" vertical="center" wrapText="1"/>
      <protection/>
    </xf>
    <xf numFmtId="49" fontId="14" fillId="33" borderId="10" xfId="107" applyNumberFormat="1" applyFont="1" applyFill="1" applyBorder="1" applyAlignment="1" applyProtection="1">
      <alignment horizontal="center" vertical="center"/>
      <protection/>
    </xf>
    <xf numFmtId="168" fontId="14" fillId="33" borderId="10" xfId="107"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172" fontId="20" fillId="33" borderId="10" xfId="104" applyNumberFormat="1" applyFont="1" applyFill="1" applyBorder="1" applyAlignment="1" applyProtection="1">
      <alignment horizontal="center" vertical="center"/>
      <protection/>
    </xf>
    <xf numFmtId="172" fontId="15" fillId="33" borderId="10" xfId="104"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vertical="center" textRotation="90" wrapText="1"/>
      <protection/>
    </xf>
    <xf numFmtId="0" fontId="16" fillId="0" borderId="10" xfId="0" applyNumberFormat="1" applyFont="1" applyFill="1" applyBorder="1" applyAlignment="1" applyProtection="1">
      <alignment horizontal="center" vertical="center" wrapText="1"/>
      <protection/>
    </xf>
    <xf numFmtId="0" fontId="10" fillId="33" borderId="10" xfId="91"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protection/>
    </xf>
    <xf numFmtId="0" fontId="13" fillId="33" borderId="10" xfId="91"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173" fontId="6" fillId="33" borderId="15" xfId="104" applyNumberFormat="1" applyFont="1" applyFill="1" applyBorder="1" applyAlignment="1" applyProtection="1">
      <alignment horizontal="center" vertical="center"/>
      <protection/>
    </xf>
    <xf numFmtId="173" fontId="6" fillId="33" borderId="10" xfId="104" applyNumberFormat="1" applyFont="1" applyFill="1" applyBorder="1" applyAlignment="1" applyProtection="1">
      <alignment horizontal="center" vertical="center"/>
      <protection/>
    </xf>
    <xf numFmtId="173" fontId="0" fillId="0" borderId="10" xfId="0" applyNumberFormat="1" applyFont="1" applyFill="1" applyBorder="1" applyAlignment="1" applyProtection="1">
      <alignment/>
      <protection/>
    </xf>
    <xf numFmtId="0" fontId="21"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left" vertical="center" wrapText="1"/>
      <protection/>
    </xf>
    <xf numFmtId="0" fontId="23" fillId="0" borderId="10" xfId="0" applyNumberFormat="1" applyFont="1" applyFill="1" applyBorder="1" applyAlignment="1" applyProtection="1">
      <alignment horizontal="center" vertical="center" wrapText="1"/>
      <protection/>
    </xf>
    <xf numFmtId="49" fontId="23" fillId="0" borderId="10" xfId="0" applyNumberFormat="1" applyFont="1" applyFill="1" applyBorder="1" applyAlignment="1" applyProtection="1">
      <alignment horizontal="center" vertical="center" wrapText="1"/>
      <protection/>
    </xf>
    <xf numFmtId="172" fontId="11" fillId="33" borderId="10" xfId="104"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left" vertical="center" wrapText="1"/>
      <protection/>
    </xf>
    <xf numFmtId="0" fontId="17" fillId="0" borderId="10" xfId="0" applyNumberFormat="1" applyFont="1" applyFill="1" applyBorder="1" applyAlignment="1" applyProtection="1">
      <alignment horizontal="center" vertical="center" wrapText="1"/>
      <protection/>
    </xf>
    <xf numFmtId="49" fontId="17" fillId="0" borderId="10" xfId="0" applyNumberFormat="1" applyFont="1" applyFill="1" applyBorder="1" applyAlignment="1" applyProtection="1">
      <alignment horizontal="center" vertical="center" wrapText="1"/>
      <protection/>
    </xf>
    <xf numFmtId="172" fontId="14" fillId="33" borderId="10" xfId="104"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left" vertical="center" wrapText="1"/>
      <protection/>
    </xf>
    <xf numFmtId="172" fontId="11" fillId="33" borderId="16" xfId="104" applyNumberFormat="1" applyFont="1" applyFill="1" applyBorder="1" applyAlignment="1" applyProtection="1">
      <alignment horizontal="center" vertical="center"/>
      <protection/>
    </xf>
    <xf numFmtId="49" fontId="23" fillId="0" borderId="15" xfId="0" applyNumberFormat="1" applyFont="1" applyFill="1" applyBorder="1" applyAlignment="1" applyProtection="1">
      <alignment horizontal="center" vertical="center" wrapText="1"/>
      <protection/>
    </xf>
    <xf numFmtId="1" fontId="24" fillId="0" borderId="12" xfId="0" applyNumberFormat="1" applyFont="1" applyFill="1" applyBorder="1" applyAlignment="1">
      <alignment horizontal="center" vertical="center" wrapText="1"/>
    </xf>
    <xf numFmtId="1" fontId="24" fillId="34" borderId="12" xfId="0" applyNumberFormat="1" applyFont="1" applyFill="1" applyBorder="1" applyAlignment="1">
      <alignment horizontal="center" vertical="center" wrapText="1"/>
    </xf>
    <xf numFmtId="0" fontId="70" fillId="34" borderId="10" xfId="89" applyFont="1" applyFill="1" applyBorder="1" applyAlignment="1">
      <alignment horizontal="center" vertical="center" wrapText="1"/>
      <protection/>
    </xf>
    <xf numFmtId="0" fontId="70" fillId="0" borderId="10" xfId="0" applyFont="1" applyBorder="1" applyAlignment="1">
      <alignment vertical="center" wrapText="1"/>
    </xf>
    <xf numFmtId="0" fontId="70" fillId="0" borderId="10" xfId="0" applyFont="1" applyFill="1" applyBorder="1" applyAlignment="1">
      <alignment horizontal="center" vertical="center"/>
    </xf>
    <xf numFmtId="0" fontId="70" fillId="34" borderId="10" xfId="0" applyFont="1" applyFill="1" applyBorder="1" applyAlignment="1">
      <alignment horizontal="center" vertical="center" wrapText="1"/>
    </xf>
    <xf numFmtId="1" fontId="24" fillId="0" borderId="17" xfId="0" applyNumberFormat="1" applyFont="1" applyFill="1" applyBorder="1" applyAlignment="1">
      <alignment horizontal="center" vertical="center" wrapText="1"/>
    </xf>
    <xf numFmtId="0" fontId="70" fillId="34" borderId="14" xfId="89" applyFont="1" applyFill="1" applyBorder="1" applyAlignment="1">
      <alignment horizontal="center" vertical="center" wrapText="1"/>
      <protection/>
    </xf>
    <xf numFmtId="43" fontId="70" fillId="0" borderId="10" xfId="104" applyFont="1" applyFill="1" applyBorder="1" applyAlignment="1">
      <alignment vertical="center"/>
    </xf>
    <xf numFmtId="43" fontId="0" fillId="0" borderId="14" xfId="104" applyFont="1" applyFill="1" applyBorder="1" applyAlignment="1">
      <alignment vertical="center"/>
    </xf>
    <xf numFmtId="43" fontId="0" fillId="0" borderId="10" xfId="104" applyFont="1" applyFill="1" applyBorder="1" applyAlignment="1">
      <alignment horizontal="center" vertical="center"/>
    </xf>
    <xf numFmtId="1" fontId="24" fillId="0" borderId="18" xfId="0" applyNumberFormat="1" applyFont="1" applyFill="1" applyBorder="1" applyAlignment="1">
      <alignment horizontal="center" vertical="center" wrapText="1"/>
    </xf>
    <xf numFmtId="0" fontId="70" fillId="0" borderId="10" xfId="0" applyFont="1" applyBorder="1" applyAlignment="1">
      <alignment horizontal="center" vertical="center"/>
    </xf>
    <xf numFmtId="1" fontId="24" fillId="0" borderId="10" xfId="0" applyNumberFormat="1" applyFont="1" applyFill="1" applyBorder="1" applyAlignment="1">
      <alignment horizontal="center" vertical="center" wrapText="1"/>
    </xf>
    <xf numFmtId="0" fontId="70" fillId="0" borderId="10" xfId="89" applyFont="1" applyFill="1" applyBorder="1" applyAlignment="1">
      <alignment horizontal="left" vertical="center" wrapText="1"/>
      <protection/>
    </xf>
    <xf numFmtId="0" fontId="70" fillId="34" borderId="10" xfId="89" applyFont="1" applyFill="1" applyBorder="1" applyAlignment="1">
      <alignment horizontal="left" vertical="center" wrapText="1"/>
      <protection/>
    </xf>
    <xf numFmtId="0" fontId="70" fillId="0" borderId="10" xfId="0" applyFont="1" applyBorder="1" applyAlignment="1">
      <alignment horizontal="left" vertical="center" wrapText="1"/>
    </xf>
    <xf numFmtId="0" fontId="70" fillId="0" borderId="14" xfId="0" applyFont="1" applyBorder="1" applyAlignment="1">
      <alignment horizontal="left" vertical="center" wrapText="1"/>
    </xf>
    <xf numFmtId="43" fontId="0" fillId="0" borderId="14" xfId="104" applyFont="1" applyFill="1" applyBorder="1" applyAlignment="1">
      <alignment horizontal="center" vertical="center"/>
    </xf>
    <xf numFmtId="0" fontId="0" fillId="0" borderId="10" xfId="51" applyFont="1" applyBorder="1" applyAlignment="1">
      <alignment horizontal="left" vertical="center" wrapText="1"/>
      <protection/>
    </xf>
    <xf numFmtId="0" fontId="0" fillId="0" borderId="10" xfId="51" applyFont="1" applyBorder="1" applyAlignment="1">
      <alignment horizontal="center" vertical="center" wrapText="1"/>
      <protection/>
    </xf>
    <xf numFmtId="1" fontId="24" fillId="0" borderId="19" xfId="0" applyNumberFormat="1" applyFont="1" applyFill="1" applyBorder="1" applyAlignment="1">
      <alignment horizontal="center" vertical="center" wrapText="1"/>
    </xf>
    <xf numFmtId="43" fontId="70" fillId="0" borderId="14" xfId="104" applyFont="1" applyFill="1" applyBorder="1" applyAlignment="1">
      <alignment vertical="center"/>
    </xf>
    <xf numFmtId="169" fontId="70" fillId="0" borderId="14" xfId="104" applyNumberFormat="1" applyFont="1" applyFill="1" applyBorder="1" applyAlignment="1">
      <alignment vertical="center"/>
    </xf>
    <xf numFmtId="0" fontId="73" fillId="35" borderId="10" xfId="0" applyFont="1" applyFill="1" applyBorder="1" applyAlignment="1">
      <alignment horizontal="center" vertical="center" wrapText="1"/>
    </xf>
    <xf numFmtId="169" fontId="70" fillId="0" borderId="10" xfId="104" applyNumberFormat="1" applyFont="1" applyFill="1" applyBorder="1" applyAlignment="1">
      <alignment vertical="center"/>
    </xf>
    <xf numFmtId="0" fontId="70" fillId="0" borderId="10" xfId="0" applyFont="1" applyBorder="1" applyAlignment="1">
      <alignment horizontal="left" vertical="center"/>
    </xf>
    <xf numFmtId="0" fontId="0" fillId="0" borderId="0" xfId="0" applyNumberFormat="1" applyFont="1" applyFill="1" applyBorder="1" applyAlignment="1" applyProtection="1">
      <alignment horizontal="center"/>
      <protection/>
    </xf>
    <xf numFmtId="0" fontId="68" fillId="0" borderId="10" xfId="0" applyFont="1" applyBorder="1" applyAlignment="1">
      <alignment horizontal="left" vertical="center" wrapText="1"/>
    </xf>
    <xf numFmtId="0" fontId="68" fillId="33" borderId="10" xfId="0" applyFont="1" applyFill="1" applyBorder="1" applyAlignment="1">
      <alignment horizontal="left" vertical="center" wrapText="1"/>
    </xf>
    <xf numFmtId="0" fontId="67" fillId="33" borderId="10"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0" fillId="0" borderId="0" xfId="0" applyNumberFormat="1" applyFont="1" applyFill="1" applyBorder="1" applyAlignment="1" applyProtection="1">
      <alignment horizontal="center" vertical="center"/>
      <protection/>
    </xf>
    <xf numFmtId="0" fontId="7" fillId="33" borderId="10" xfId="91" applyNumberFormat="1" applyFont="1" applyFill="1" applyBorder="1" applyAlignment="1" applyProtection="1">
      <alignment horizontal="center" vertical="center" wrapText="1"/>
      <protection/>
    </xf>
    <xf numFmtId="0" fontId="6" fillId="33" borderId="10" xfId="91" applyNumberFormat="1" applyFont="1" applyFill="1" applyBorder="1" applyAlignment="1" applyProtection="1">
      <alignment horizontal="center" vertical="top" wrapText="1"/>
      <protection/>
    </xf>
    <xf numFmtId="0" fontId="10" fillId="33" borderId="10" xfId="91" applyNumberFormat="1" applyFont="1" applyFill="1" applyBorder="1" applyAlignment="1" applyProtection="1">
      <alignment horizontal="justify" vertical="center" wrapText="1"/>
      <protection/>
    </xf>
    <xf numFmtId="49" fontId="11" fillId="33" borderId="10" xfId="107" applyNumberFormat="1" applyFont="1" applyFill="1" applyBorder="1" applyAlignment="1" applyProtection="1">
      <alignment horizontal="center" vertical="center"/>
      <protection/>
    </xf>
    <xf numFmtId="168" fontId="11" fillId="33" borderId="10" xfId="107" applyNumberFormat="1" applyFont="1" applyFill="1" applyBorder="1" applyAlignment="1" applyProtection="1">
      <alignment horizontal="center" vertical="center"/>
      <protection/>
    </xf>
    <xf numFmtId="49" fontId="14" fillId="33" borderId="10" xfId="107" applyNumberFormat="1" applyFont="1" applyFill="1" applyBorder="1" applyAlignment="1" applyProtection="1">
      <alignment horizontal="center" vertical="center"/>
      <protection/>
    </xf>
    <xf numFmtId="168" fontId="14" fillId="33" borderId="10" xfId="107" applyNumberFormat="1" applyFont="1" applyFill="1" applyBorder="1" applyAlignment="1" applyProtection="1">
      <alignment horizontal="center" vertical="center"/>
      <protection/>
    </xf>
    <xf numFmtId="0" fontId="70" fillId="0" borderId="14" xfId="0" applyFont="1" applyBorder="1" applyAlignment="1">
      <alignment horizontal="center" vertical="center" wrapText="1"/>
    </xf>
    <xf numFmtId="0" fontId="70" fillId="0" borderId="14" xfId="89" applyFont="1" applyFill="1" applyBorder="1" applyAlignment="1">
      <alignment horizontal="center" vertical="center" wrapText="1"/>
      <protection/>
    </xf>
    <xf numFmtId="0" fontId="70" fillId="34" borderId="14" xfId="0" applyFont="1" applyFill="1" applyBorder="1" applyAlignment="1">
      <alignment horizontal="center" vertical="center" wrapText="1"/>
    </xf>
    <xf numFmtId="0" fontId="16" fillId="0" borderId="15" xfId="0" applyNumberFormat="1" applyFont="1" applyFill="1" applyBorder="1" applyAlignment="1" applyProtection="1">
      <alignment horizontal="center" vertical="center" wrapText="1"/>
      <protection/>
    </xf>
    <xf numFmtId="43" fontId="69" fillId="34" borderId="10" xfId="104" applyNumberFormat="1" applyFont="1" applyFill="1" applyBorder="1" applyAlignment="1">
      <alignment vertical="center" wrapText="1"/>
    </xf>
    <xf numFmtId="0" fontId="0" fillId="0" borderId="10" xfId="51" applyFont="1" applyBorder="1" applyAlignment="1">
      <alignment horizontal="left" vertical="center" wrapText="1"/>
      <protection/>
    </xf>
    <xf numFmtId="0" fontId="70" fillId="36" borderId="10" xfId="0" applyFont="1" applyFill="1" applyBorder="1" applyAlignment="1">
      <alignment horizontal="left" vertical="center" wrapText="1"/>
    </xf>
    <xf numFmtId="0" fontId="70" fillId="36" borderId="10" xfId="0" applyFont="1" applyFill="1" applyBorder="1" applyAlignment="1">
      <alignment horizontal="center" vertical="center"/>
    </xf>
    <xf numFmtId="169" fontId="70" fillId="36" borderId="10" xfId="104" applyNumberFormat="1" applyFont="1" applyFill="1" applyBorder="1" applyAlignment="1">
      <alignment vertical="center"/>
    </xf>
    <xf numFmtId="0" fontId="70" fillId="36" borderId="10" xfId="0" applyFont="1" applyFill="1" applyBorder="1" applyAlignment="1">
      <alignment horizontal="center" vertical="center" wrapText="1"/>
    </xf>
    <xf numFmtId="0" fontId="69" fillId="0" borderId="10" xfId="0" applyFont="1" applyFill="1" applyBorder="1" applyAlignment="1">
      <alignment horizontal="center" vertical="center"/>
    </xf>
    <xf numFmtId="164" fontId="69" fillId="33" borderId="10" xfId="104"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33" borderId="10" xfId="0" applyFont="1" applyFill="1" applyBorder="1" applyAlignment="1" quotePrefix="1">
      <alignment vertical="center" wrapText="1"/>
    </xf>
    <xf numFmtId="0" fontId="69" fillId="33" borderId="10" xfId="0" applyFont="1" applyFill="1" applyBorder="1" applyAlignment="1" quotePrefix="1">
      <alignment horizontal="center" vertical="center" wrapText="1"/>
    </xf>
    <xf numFmtId="0" fontId="68" fillId="0" borderId="10" xfId="0" applyFont="1" applyFill="1" applyBorder="1" applyAlignment="1">
      <alignment horizontal="center" vertical="center"/>
    </xf>
    <xf numFmtId="0" fontId="69" fillId="0" borderId="10" xfId="0" applyFont="1" applyFill="1" applyBorder="1" applyAlignment="1">
      <alignment vertical="center" wrapText="1"/>
    </xf>
    <xf numFmtId="164" fontId="69" fillId="0" borderId="10" xfId="104" applyNumberFormat="1" applyFont="1" applyFill="1" applyBorder="1" applyAlignment="1">
      <alignment vertical="center" wrapText="1"/>
    </xf>
    <xf numFmtId="0" fontId="75" fillId="0" borderId="10" xfId="0" applyFont="1" applyFill="1" applyBorder="1" applyAlignment="1">
      <alignment horizontal="center" vertical="center" wrapText="1"/>
    </xf>
    <xf numFmtId="4" fontId="69" fillId="0" borderId="10" xfId="0" applyNumberFormat="1" applyFont="1" applyFill="1" applyBorder="1" applyAlignment="1">
      <alignment horizontal="center" vertical="center"/>
    </xf>
    <xf numFmtId="0" fontId="70" fillId="0" borderId="0" xfId="0" applyFont="1" applyFill="1" applyAlignment="1">
      <alignment/>
    </xf>
    <xf numFmtId="49" fontId="70" fillId="0" borderId="0" xfId="0" applyNumberFormat="1" applyFont="1" applyFill="1" applyAlignment="1">
      <alignment/>
    </xf>
    <xf numFmtId="164" fontId="69" fillId="0" borderId="10" xfId="104" applyNumberFormat="1" applyFont="1" applyFill="1" applyBorder="1" applyAlignment="1">
      <alignment vertical="center"/>
    </xf>
    <xf numFmtId="0" fontId="69" fillId="0" borderId="10" xfId="0" applyFont="1" applyFill="1" applyBorder="1" applyAlignment="1">
      <alignment vertical="center"/>
    </xf>
    <xf numFmtId="43" fontId="70" fillId="0" borderId="0" xfId="0" applyNumberFormat="1" applyFont="1" applyFill="1" applyAlignment="1">
      <alignment/>
    </xf>
    <xf numFmtId="0" fontId="76" fillId="0" borderId="10" xfId="0" applyFont="1" applyFill="1" applyBorder="1" applyAlignment="1">
      <alignment horizontal="center" vertical="center" wrapText="1"/>
    </xf>
    <xf numFmtId="165" fontId="70" fillId="0" borderId="10" xfId="0" applyNumberFormat="1" applyFont="1" applyFill="1" applyBorder="1" applyAlignment="1">
      <alignment horizontal="center" vertical="center" wrapText="1"/>
    </xf>
    <xf numFmtId="0" fontId="0" fillId="0" borderId="0" xfId="0" applyFill="1" applyAlignment="1">
      <alignment horizontal="center" vertical="center"/>
    </xf>
    <xf numFmtId="0" fontId="72" fillId="0" borderId="10" xfId="0" applyFont="1" applyFill="1" applyBorder="1" applyAlignment="1">
      <alignment horizontal="center" vertical="center" wrapText="1"/>
    </xf>
    <xf numFmtId="0" fontId="67" fillId="0" borderId="10" xfId="0" applyFont="1" applyFill="1" applyBorder="1" applyAlignment="1">
      <alignment vertical="center" wrapText="1"/>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18" fillId="0" borderId="0" xfId="0" applyNumberFormat="1" applyFont="1" applyFill="1" applyBorder="1" applyAlignment="1" applyProtection="1">
      <alignment vertical="center"/>
      <protection/>
    </xf>
    <xf numFmtId="0" fontId="67" fillId="33" borderId="10" xfId="0" applyFont="1" applyFill="1" applyBorder="1" applyAlignment="1">
      <alignment horizontal="center" vertical="center" wrapText="1"/>
    </xf>
    <xf numFmtId="0" fontId="71" fillId="0" borderId="0" xfId="0" applyFont="1" applyAlignment="1">
      <alignment horizontal="center" vertical="center" wrapText="1"/>
    </xf>
    <xf numFmtId="0" fontId="70" fillId="0" borderId="0" xfId="0" applyFont="1" applyAlignment="1">
      <alignment horizontal="center" vertical="center" wrapText="1"/>
    </xf>
    <xf numFmtId="0" fontId="77" fillId="0" borderId="0" xfId="0" applyFont="1" applyAlignment="1">
      <alignment horizontal="left" vertical="center" wrapText="1"/>
    </xf>
    <xf numFmtId="0" fontId="78" fillId="0" borderId="0" xfId="0" applyFont="1" applyAlignment="1">
      <alignment horizontal="left" vertical="center"/>
    </xf>
    <xf numFmtId="0" fontId="67" fillId="33" borderId="14"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72" fillId="33" borderId="16" xfId="0" applyFont="1" applyFill="1" applyBorder="1" applyAlignment="1">
      <alignment horizontal="center" vertical="center" wrapText="1"/>
    </xf>
    <xf numFmtId="0" fontId="70" fillId="0" borderId="20" xfId="0" applyFont="1" applyBorder="1" applyAlignment="1">
      <alignment horizontal="center" vertical="center"/>
    </xf>
    <xf numFmtId="0" fontId="70" fillId="0" borderId="21" xfId="0" applyFont="1" applyBorder="1" applyAlignment="1">
      <alignment horizontal="center" vertical="center"/>
    </xf>
    <xf numFmtId="0" fontId="70" fillId="0" borderId="22" xfId="0" applyFont="1" applyBorder="1" applyAlignment="1">
      <alignment horizontal="center" vertical="center"/>
    </xf>
    <xf numFmtId="0" fontId="70" fillId="0" borderId="14" xfId="0" applyFont="1" applyBorder="1" applyAlignment="1">
      <alignment horizontal="center" vertical="center"/>
    </xf>
    <xf numFmtId="0" fontId="70" fillId="0" borderId="23" xfId="0" applyFont="1" applyBorder="1" applyAlignment="1">
      <alignment horizontal="center" vertical="center"/>
    </xf>
    <xf numFmtId="0" fontId="70" fillId="0" borderId="11" xfId="0" applyFont="1" applyBorder="1" applyAlignment="1">
      <alignment horizontal="center" vertical="center"/>
    </xf>
    <xf numFmtId="0" fontId="78" fillId="0" borderId="13" xfId="0" applyFont="1" applyBorder="1" applyAlignment="1">
      <alignment horizontal="right"/>
    </xf>
    <xf numFmtId="0" fontId="67" fillId="33" borderId="14" xfId="0" applyFont="1" applyFill="1" applyBorder="1" applyAlignment="1">
      <alignment horizontal="center" vertical="center"/>
    </xf>
    <xf numFmtId="0" fontId="67" fillId="33" borderId="11" xfId="0" applyFont="1" applyFill="1" applyBorder="1" applyAlignment="1">
      <alignment horizontal="center" vertical="center"/>
    </xf>
    <xf numFmtId="0" fontId="70" fillId="0" borderId="14" xfId="90" applyFont="1" applyBorder="1" applyAlignment="1">
      <alignment horizontal="center" vertical="center"/>
      <protection/>
    </xf>
    <xf numFmtId="0" fontId="70" fillId="0" borderId="23" xfId="90" applyFont="1" applyBorder="1" applyAlignment="1">
      <alignment horizontal="center" vertical="center"/>
      <protection/>
    </xf>
    <xf numFmtId="0" fontId="70" fillId="0" borderId="11" xfId="90" applyFont="1" applyBorder="1" applyAlignment="1">
      <alignment horizontal="center" vertical="center"/>
      <protection/>
    </xf>
    <xf numFmtId="0" fontId="67" fillId="0" borderId="0" xfId="90" applyFont="1" applyBorder="1" applyAlignment="1">
      <alignment horizontal="center" vertical="center" wrapText="1"/>
      <protection/>
    </xf>
    <xf numFmtId="0" fontId="67" fillId="33" borderId="10" xfId="90" applyFont="1" applyFill="1" applyBorder="1" applyAlignment="1">
      <alignment horizontal="center" vertical="center" wrapText="1"/>
      <protection/>
    </xf>
    <xf numFmtId="0" fontId="70" fillId="0" borderId="10" xfId="90" applyFont="1" applyBorder="1" applyAlignment="1">
      <alignment horizontal="center" vertical="center"/>
      <protection/>
    </xf>
    <xf numFmtId="0" fontId="68" fillId="33" borderId="10" xfId="90" applyFont="1" applyFill="1" applyBorder="1" applyAlignment="1">
      <alignment horizontal="center" vertical="center" wrapText="1"/>
      <protection/>
    </xf>
    <xf numFmtId="0" fontId="68" fillId="33" borderId="10" xfId="90" applyFont="1" applyFill="1" applyBorder="1" applyAlignment="1">
      <alignment vertical="center" wrapText="1"/>
      <protection/>
    </xf>
    <xf numFmtId="0" fontId="79" fillId="0" borderId="0" xfId="0" applyFont="1" applyAlignment="1">
      <alignment horizontal="center" vertical="center" wrapText="1"/>
    </xf>
    <xf numFmtId="0" fontId="71" fillId="0" borderId="14"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11" xfId="0" applyFont="1" applyBorder="1" applyAlignment="1">
      <alignment horizontal="center" vertical="center" wrapText="1"/>
    </xf>
    <xf numFmtId="0" fontId="80" fillId="0" borderId="0" xfId="0" applyFont="1" applyAlignment="1">
      <alignment horizontal="left" vertical="center" wrapText="1"/>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71" fillId="33" borderId="10"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0" fillId="0" borderId="10" xfId="0" applyFill="1" applyBorder="1" applyAlignment="1">
      <alignment horizontal="center" vertical="center"/>
    </xf>
    <xf numFmtId="0" fontId="67" fillId="0" borderId="0" xfId="0" applyFont="1" applyAlignment="1">
      <alignment horizontal="center" vertical="center" wrapText="1"/>
    </xf>
    <xf numFmtId="0" fontId="71" fillId="33" borderId="20" xfId="0" applyFont="1" applyFill="1" applyBorder="1" applyAlignment="1">
      <alignment horizontal="center" vertical="center" wrapText="1"/>
    </xf>
    <xf numFmtId="0" fontId="71" fillId="33" borderId="22" xfId="0" applyFont="1" applyFill="1" applyBorder="1" applyAlignment="1">
      <alignment horizontal="center" vertical="center" wrapText="1"/>
    </xf>
    <xf numFmtId="0" fontId="78" fillId="0" borderId="0" xfId="0" applyFont="1" applyAlignment="1">
      <alignment horizontal="right"/>
    </xf>
    <xf numFmtId="0" fontId="70" fillId="0" borderId="0" xfId="0" applyFont="1" applyAlignment="1">
      <alignment horizontal="right"/>
    </xf>
    <xf numFmtId="0" fontId="70" fillId="0" borderId="0" xfId="0" applyFont="1" applyAlignment="1">
      <alignment horizontal="left" wrapText="1"/>
    </xf>
    <xf numFmtId="0" fontId="70" fillId="0" borderId="10" xfId="0" applyFont="1" applyFill="1" applyBorder="1" applyAlignment="1">
      <alignment horizontal="center" vertical="center"/>
    </xf>
    <xf numFmtId="0" fontId="71" fillId="0" borderId="13" xfId="0" applyFont="1" applyBorder="1" applyAlignment="1">
      <alignment horizontal="center" wrapText="1"/>
    </xf>
    <xf numFmtId="0" fontId="2"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wrapText="1"/>
      <protection/>
    </xf>
    <xf numFmtId="0" fontId="3" fillId="0" borderId="15"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left" wrapText="1"/>
      <protection/>
    </xf>
    <xf numFmtId="0" fontId="3" fillId="0" borderId="24" xfId="0" applyNumberFormat="1" applyFont="1" applyFill="1" applyBorder="1" applyAlignment="1" applyProtection="1">
      <alignment horizontal="left" wrapText="1"/>
      <protection/>
    </xf>
    <xf numFmtId="0" fontId="3" fillId="0" borderId="16" xfId="0" applyNumberFormat="1" applyFont="1" applyFill="1" applyBorder="1" applyAlignment="1" applyProtection="1">
      <alignment horizontal="left" wrapText="1"/>
      <protection/>
    </xf>
    <xf numFmtId="0" fontId="3" fillId="0" borderId="15" xfId="0" applyNumberFormat="1" applyFont="1" applyFill="1" applyBorder="1" applyAlignment="1" applyProtection="1">
      <alignment wrapText="1"/>
      <protection/>
    </xf>
    <xf numFmtId="0" fontId="3" fillId="0" borderId="24" xfId="0" applyNumberFormat="1" applyFont="1" applyFill="1" applyBorder="1" applyAlignment="1" applyProtection="1">
      <alignment wrapText="1"/>
      <protection/>
    </xf>
    <xf numFmtId="0" fontId="3" fillId="0" borderId="16" xfId="0" applyNumberFormat="1" applyFont="1" applyFill="1" applyBorder="1" applyAlignment="1" applyProtection="1">
      <alignment wrapText="1"/>
      <protection/>
    </xf>
    <xf numFmtId="16" fontId="3" fillId="0" borderId="15" xfId="0" applyNumberFormat="1" applyFont="1" applyFill="1" applyBorder="1" applyAlignment="1" applyProtection="1">
      <alignment wrapText="1"/>
      <protection/>
    </xf>
    <xf numFmtId="0" fontId="4" fillId="0" borderId="15" xfId="0" applyNumberFormat="1" applyFont="1" applyFill="1" applyBorder="1" applyAlignment="1" applyProtection="1">
      <alignment wrapText="1"/>
      <protection/>
    </xf>
    <xf numFmtId="0" fontId="4" fillId="0" borderId="24" xfId="0" applyNumberFormat="1" applyFont="1" applyFill="1" applyBorder="1" applyAlignment="1" applyProtection="1">
      <alignment wrapText="1"/>
      <protection/>
    </xf>
    <xf numFmtId="0" fontId="4" fillId="0" borderId="16"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center"/>
      <protection/>
    </xf>
    <xf numFmtId="0" fontId="3" fillId="0" borderId="25"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textRotation="90" wrapText="1"/>
      <protection/>
    </xf>
    <xf numFmtId="0" fontId="16" fillId="0" borderId="11" xfId="0" applyNumberFormat="1" applyFont="1" applyFill="1" applyBorder="1" applyAlignment="1" applyProtection="1">
      <alignment horizontal="center" vertical="center" textRotation="90" wrapText="1"/>
      <protection/>
    </xf>
    <xf numFmtId="0" fontId="21"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cellXfs>
  <cellStyles count="96">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азвание 3" xfId="86"/>
    <cellStyle name="Нейтральный" xfId="87"/>
    <cellStyle name="Нейтральный 2" xfId="88"/>
    <cellStyle name="Обычный 2" xfId="89"/>
    <cellStyle name="Обычный 3" xfId="90"/>
    <cellStyle name="Обычный 4" xfId="91"/>
    <cellStyle name="Обычный 5"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Финансовый 2" xfId="106"/>
    <cellStyle name="Финансовый 3" xfId="107"/>
    <cellStyle name="Хороший" xfId="108"/>
    <cellStyle name="Хороший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276225</xdr:colOff>
      <xdr:row>2</xdr:row>
      <xdr:rowOff>114300</xdr:rowOff>
    </xdr:to>
    <xdr:pic>
      <xdr:nvPicPr>
        <xdr:cNvPr id="1" name="QR-Code"/>
        <xdr:cNvPicPr preferRelativeResize="1">
          <a:picLocks noChangeAspect="1"/>
        </xdr:cNvPicPr>
      </xdr:nvPicPr>
      <xdr:blipFill>
        <a:blip r:embed="rId1"/>
        <a:stretch>
          <a:fillRect/>
        </a:stretch>
      </xdr:blipFill>
      <xdr:spPr>
        <a:xfrm>
          <a:off x="0" y="0"/>
          <a:ext cx="95250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276225</xdr:colOff>
      <xdr:row>2</xdr:row>
      <xdr:rowOff>114300</xdr:rowOff>
    </xdr:to>
    <xdr:pic>
      <xdr:nvPicPr>
        <xdr:cNvPr id="1" name="QR-Code"/>
        <xdr:cNvPicPr preferRelativeResize="1">
          <a:picLocks noChangeAspect="1"/>
        </xdr:cNvPicPr>
      </xdr:nvPicPr>
      <xdr:blipFill>
        <a:blip r:embed="rId1"/>
        <a:stretch>
          <a:fillRect/>
        </a:stretch>
      </xdr:blipFill>
      <xdr:spPr>
        <a:xfrm>
          <a:off x="0" y="0"/>
          <a:ext cx="9525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276225</xdr:colOff>
      <xdr:row>2</xdr:row>
      <xdr:rowOff>114300</xdr:rowOff>
    </xdr:to>
    <xdr:pic>
      <xdr:nvPicPr>
        <xdr:cNvPr id="1" name="QR-Code"/>
        <xdr:cNvPicPr preferRelativeResize="1">
          <a:picLocks noChangeAspect="1"/>
        </xdr:cNvPicPr>
      </xdr:nvPicPr>
      <xdr:blipFill>
        <a:blip r:embed="rId1"/>
        <a:stretch>
          <a:fillRect/>
        </a:stretch>
      </xdr:blipFill>
      <xdr:spPr>
        <a:xfrm>
          <a:off x="0" y="0"/>
          <a:ext cx="95250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361950</xdr:colOff>
      <xdr:row>1</xdr:row>
      <xdr:rowOff>190500</xdr:rowOff>
    </xdr:to>
    <xdr:pic>
      <xdr:nvPicPr>
        <xdr:cNvPr id="1" name="QR-Code"/>
        <xdr:cNvPicPr preferRelativeResize="1">
          <a:picLocks noChangeAspect="1"/>
        </xdr:cNvPicPr>
      </xdr:nvPicPr>
      <xdr:blipFill>
        <a:blip r:embed="rId1"/>
        <a:stretch>
          <a:fillRect/>
        </a:stretch>
      </xdr:blipFill>
      <xdr:spPr>
        <a:xfrm>
          <a:off x="0" y="0"/>
          <a:ext cx="9525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4"/>
  </sheetPr>
  <dimension ref="A1:G13"/>
  <sheetViews>
    <sheetView zoomScalePageLayoutView="0" workbookViewId="0" topLeftCell="A1">
      <selection activeCell="B7" sqref="B7"/>
    </sheetView>
  </sheetViews>
  <sheetFormatPr defaultColWidth="9.140625" defaultRowHeight="15"/>
  <cols>
    <col min="1" max="1" width="4.140625" style="4" bestFit="1" customWidth="1"/>
    <col min="2" max="2" width="37.28125" style="4" customWidth="1"/>
    <col min="3" max="3" width="14.57421875" style="4" customWidth="1"/>
    <col min="4" max="5" width="17.7109375" style="4" customWidth="1"/>
    <col min="6" max="6" width="17.57421875" style="4" customWidth="1"/>
    <col min="7" max="7" width="24.57421875" style="4" customWidth="1"/>
    <col min="8" max="8" width="10.57421875" style="4" customWidth="1"/>
    <col min="9" max="16384" width="9.140625" style="4" customWidth="1"/>
  </cols>
  <sheetData>
    <row r="1" spans="1:7" ht="57.75" customHeight="1">
      <c r="A1" s="185" t="s">
        <v>1016</v>
      </c>
      <c r="B1" s="186"/>
      <c r="C1" s="186"/>
      <c r="D1" s="186"/>
      <c r="E1" s="186"/>
      <c r="F1" s="186"/>
      <c r="G1" s="186"/>
    </row>
    <row r="2" ht="15">
      <c r="G2" s="7" t="s">
        <v>13</v>
      </c>
    </row>
    <row r="3" spans="1:7" ht="31.5" customHeight="1">
      <c r="A3" s="184" t="s">
        <v>0</v>
      </c>
      <c r="B3" s="184" t="s">
        <v>1</v>
      </c>
      <c r="C3" s="184" t="s">
        <v>2</v>
      </c>
      <c r="D3" s="184"/>
      <c r="E3" s="184"/>
      <c r="F3" s="184"/>
      <c r="G3" s="184"/>
    </row>
    <row r="4" spans="1:7" ht="15.75">
      <c r="A4" s="184"/>
      <c r="B4" s="184"/>
      <c r="C4" s="184" t="s">
        <v>3</v>
      </c>
      <c r="D4" s="184" t="s">
        <v>4</v>
      </c>
      <c r="E4" s="184"/>
      <c r="F4" s="184"/>
      <c r="G4" s="184"/>
    </row>
    <row r="5" spans="1:7" ht="110.25">
      <c r="A5" s="184"/>
      <c r="B5" s="184"/>
      <c r="C5" s="184"/>
      <c r="D5" s="1" t="s">
        <v>5</v>
      </c>
      <c r="E5" s="1" t="s">
        <v>6</v>
      </c>
      <c r="F5" s="1" t="s">
        <v>7</v>
      </c>
      <c r="G5" s="1" t="s">
        <v>8</v>
      </c>
    </row>
    <row r="6" spans="1:7" ht="45">
      <c r="A6" s="2" t="s">
        <v>9</v>
      </c>
      <c r="B6" s="6" t="s">
        <v>362</v>
      </c>
      <c r="C6" s="19">
        <f aca="true" t="shared" si="0" ref="C6:C12">+D6+E6+F6+G6</f>
        <v>8326.201000000001</v>
      </c>
      <c r="D6" s="19">
        <v>6503.92</v>
      </c>
      <c r="E6" s="154">
        <v>1603.041</v>
      </c>
      <c r="F6" s="19">
        <v>219.24</v>
      </c>
      <c r="G6" s="43"/>
    </row>
    <row r="7" spans="1:7" ht="90">
      <c r="A7" s="2" t="s">
        <v>10</v>
      </c>
      <c r="B7" s="6" t="s">
        <v>14</v>
      </c>
      <c r="C7" s="19">
        <f t="shared" si="0"/>
        <v>154.3</v>
      </c>
      <c r="D7" s="19">
        <v>123.77</v>
      </c>
      <c r="E7" s="19">
        <v>30.53</v>
      </c>
      <c r="F7" s="19">
        <v>0</v>
      </c>
      <c r="G7" s="43"/>
    </row>
    <row r="8" spans="1:7" ht="25.5" customHeight="1">
      <c r="A8" s="2">
        <v>3</v>
      </c>
      <c r="B8" s="6" t="s">
        <v>260</v>
      </c>
      <c r="C8" s="19">
        <v>9105</v>
      </c>
      <c r="D8" s="19">
        <v>4028.3</v>
      </c>
      <c r="E8" s="19">
        <v>1002.6</v>
      </c>
      <c r="F8" s="19">
        <v>4074.1</v>
      </c>
      <c r="G8" s="43"/>
    </row>
    <row r="9" spans="1:7" ht="25.5" customHeight="1">
      <c r="A9" s="2">
        <v>4</v>
      </c>
      <c r="B9" s="6" t="s">
        <v>261</v>
      </c>
      <c r="C9" s="19">
        <v>36636.2</v>
      </c>
      <c r="D9" s="19">
        <v>24797</v>
      </c>
      <c r="E9" s="19">
        <v>6562.1</v>
      </c>
      <c r="F9" s="19">
        <v>5277.1</v>
      </c>
      <c r="G9" s="43"/>
    </row>
    <row r="10" spans="1:7" ht="45">
      <c r="A10" s="2">
        <v>5</v>
      </c>
      <c r="B10" s="6" t="s">
        <v>15</v>
      </c>
      <c r="C10" s="19">
        <v>2240.8</v>
      </c>
      <c r="D10" s="19">
        <v>1797.8</v>
      </c>
      <c r="E10" s="19">
        <v>443</v>
      </c>
      <c r="F10" s="19">
        <v>0</v>
      </c>
      <c r="G10" s="43"/>
    </row>
    <row r="11" spans="1:7" ht="30">
      <c r="A11" s="2">
        <v>6</v>
      </c>
      <c r="B11" s="6" t="s">
        <v>16</v>
      </c>
      <c r="C11" s="19">
        <f t="shared" si="0"/>
        <v>1722.9119999999998</v>
      </c>
      <c r="D11" s="19">
        <v>1430.879</v>
      </c>
      <c r="E11" s="19">
        <v>212.558</v>
      </c>
      <c r="F11" s="19">
        <v>79.475</v>
      </c>
      <c r="G11" s="19">
        <v>0</v>
      </c>
    </row>
    <row r="12" spans="1:7" ht="15.75">
      <c r="A12" s="2" t="s">
        <v>11</v>
      </c>
      <c r="B12" s="3"/>
      <c r="C12" s="5">
        <f t="shared" si="0"/>
        <v>0</v>
      </c>
      <c r="D12" s="3"/>
      <c r="E12" s="3"/>
      <c r="F12" s="3"/>
      <c r="G12" s="3"/>
    </row>
    <row r="13" spans="1:7" ht="15.75">
      <c r="A13" s="184" t="s">
        <v>12</v>
      </c>
      <c r="B13" s="184"/>
      <c r="C13" s="8">
        <f>SUM(C6:C12)</f>
        <v>58185.413</v>
      </c>
      <c r="D13" s="8">
        <f>SUM(D6:D12)</f>
        <v>38681.66900000001</v>
      </c>
      <c r="E13" s="8">
        <f>SUM(E6:E12)</f>
        <v>9853.829000000002</v>
      </c>
      <c r="F13" s="8">
        <f>SUM(F6:F12)</f>
        <v>9649.915</v>
      </c>
      <c r="G13" s="8">
        <f>SUM(G6:G12)</f>
        <v>0</v>
      </c>
    </row>
  </sheetData>
  <sheetProtection/>
  <mergeCells count="7">
    <mergeCell ref="A13:B13"/>
    <mergeCell ref="A1:G1"/>
    <mergeCell ref="A3:A5"/>
    <mergeCell ref="B3:B5"/>
    <mergeCell ref="C3:G3"/>
    <mergeCell ref="C4:C5"/>
    <mergeCell ref="D4:G4"/>
  </mergeCells>
  <printOptions horizontalCentered="1"/>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4"/>
  </sheetPr>
  <dimension ref="A1:I28"/>
  <sheetViews>
    <sheetView zoomScalePageLayoutView="0" workbookViewId="0" topLeftCell="A1">
      <selection activeCell="I31" sqref="I31"/>
    </sheetView>
  </sheetViews>
  <sheetFormatPr defaultColWidth="9.140625" defaultRowHeight="15"/>
  <cols>
    <col min="1" max="1" width="3.8515625" style="36" customWidth="1"/>
    <col min="2" max="2" width="6.28125" style="36" customWidth="1"/>
    <col min="3" max="3" width="4.7109375" style="36" customWidth="1"/>
    <col min="4" max="4" width="59.7109375" style="36" customWidth="1"/>
    <col min="5" max="5" width="8.00390625" style="36" customWidth="1"/>
    <col min="6" max="9" width="13.8515625" style="36" customWidth="1"/>
    <col min="10" max="16384" width="9.140625" style="36" customWidth="1"/>
  </cols>
  <sheetData>
    <row r="1" spans="5:9" ht="33" customHeight="1">
      <c r="E1" s="238" t="s">
        <v>76</v>
      </c>
      <c r="F1" s="238"/>
      <c r="G1" s="238"/>
      <c r="H1" s="238"/>
      <c r="I1" s="238"/>
    </row>
    <row r="2" spans="1:9" ht="33" customHeight="1">
      <c r="A2" s="239" t="s">
        <v>77</v>
      </c>
      <c r="B2" s="239"/>
      <c r="C2" s="239"/>
      <c r="D2" s="239"/>
      <c r="E2" s="239"/>
      <c r="F2" s="239"/>
      <c r="G2" s="239"/>
      <c r="H2" s="239"/>
      <c r="I2" s="239"/>
    </row>
    <row r="3" spans="1:9" ht="15" customHeight="1">
      <c r="A3" s="240" t="s">
        <v>1024</v>
      </c>
      <c r="B3" s="240"/>
      <c r="C3" s="240"/>
      <c r="D3" s="240"/>
      <c r="E3" s="240"/>
      <c r="F3" s="240"/>
      <c r="G3" s="240"/>
      <c r="H3" s="240"/>
      <c r="I3" s="240"/>
    </row>
    <row r="4" spans="1:6" ht="9.75" customHeight="1">
      <c r="A4" s="136"/>
      <c r="B4" s="136"/>
      <c r="C4" s="136"/>
      <c r="D4" s="136"/>
      <c r="E4" s="136"/>
      <c r="F4" s="136"/>
    </row>
    <row r="5" spans="1:9" ht="34.5" customHeight="1">
      <c r="A5" s="37"/>
      <c r="B5" s="236" t="s">
        <v>78</v>
      </c>
      <c r="C5" s="236"/>
      <c r="D5" s="236"/>
      <c r="E5" s="245" t="s">
        <v>712</v>
      </c>
      <c r="F5" s="245"/>
      <c r="G5" s="245"/>
      <c r="H5" s="245"/>
      <c r="I5" s="245"/>
    </row>
    <row r="6" spans="1:9" ht="13.5" customHeight="1">
      <c r="A6" s="37" t="s">
        <v>79</v>
      </c>
      <c r="B6" s="236" t="s">
        <v>80</v>
      </c>
      <c r="C6" s="236"/>
      <c r="D6" s="236"/>
      <c r="E6" s="237"/>
      <c r="F6" s="237"/>
      <c r="G6" s="237"/>
      <c r="H6" s="237"/>
      <c r="I6" s="237"/>
    </row>
    <row r="7" spans="1:9" ht="13.5" customHeight="1">
      <c r="A7" s="37"/>
      <c r="B7" s="236" t="s">
        <v>81</v>
      </c>
      <c r="C7" s="236"/>
      <c r="D7" s="236"/>
      <c r="E7" s="237" t="s">
        <v>1026</v>
      </c>
      <c r="F7" s="237"/>
      <c r="G7" s="237"/>
      <c r="H7" s="237"/>
      <c r="I7" s="237"/>
    </row>
    <row r="8" spans="1:9" ht="13.5" customHeight="1">
      <c r="A8" s="37"/>
      <c r="B8" s="236" t="s">
        <v>82</v>
      </c>
      <c r="C8" s="236"/>
      <c r="D8" s="236"/>
      <c r="E8" s="237"/>
      <c r="F8" s="237"/>
      <c r="G8" s="237"/>
      <c r="H8" s="237"/>
      <c r="I8" s="237"/>
    </row>
    <row r="9" spans="1:9" ht="13.5" customHeight="1">
      <c r="A9" s="37"/>
      <c r="B9" s="236" t="s">
        <v>52</v>
      </c>
      <c r="C9" s="236"/>
      <c r="D9" s="236"/>
      <c r="E9" s="237"/>
      <c r="F9" s="237"/>
      <c r="G9" s="237"/>
      <c r="H9" s="237"/>
      <c r="I9" s="237"/>
    </row>
    <row r="10" spans="1:9" ht="13.5" customHeight="1">
      <c r="A10" s="37"/>
      <c r="B10" s="236" t="s">
        <v>83</v>
      </c>
      <c r="C10" s="236"/>
      <c r="D10" s="236"/>
      <c r="E10" s="237"/>
      <c r="F10" s="237"/>
      <c r="G10" s="237"/>
      <c r="H10" s="237"/>
      <c r="I10" s="237"/>
    </row>
    <row r="11" spans="1:9" ht="13.5" customHeight="1">
      <c r="A11" s="37"/>
      <c r="B11" s="236" t="s">
        <v>84</v>
      </c>
      <c r="C11" s="236"/>
      <c r="D11" s="236"/>
      <c r="E11" s="237" t="s">
        <v>262</v>
      </c>
      <c r="F11" s="237"/>
      <c r="G11" s="237"/>
      <c r="H11" s="237"/>
      <c r="I11" s="237"/>
    </row>
    <row r="12" ht="8.25" customHeight="1"/>
    <row r="13" spans="1:9" ht="57" customHeight="1">
      <c r="A13" s="45" t="s">
        <v>85</v>
      </c>
      <c r="B13" s="46" t="s">
        <v>86</v>
      </c>
      <c r="C13" s="45" t="s">
        <v>87</v>
      </c>
      <c r="D13" s="143" t="s">
        <v>53</v>
      </c>
      <c r="E13" s="143" t="s">
        <v>88</v>
      </c>
      <c r="F13" s="143" t="s">
        <v>89</v>
      </c>
      <c r="G13" s="143" t="s">
        <v>90</v>
      </c>
      <c r="H13" s="143" t="s">
        <v>91</v>
      </c>
      <c r="I13" s="143" t="s">
        <v>92</v>
      </c>
    </row>
    <row r="14" spans="1:9" ht="15" customHeight="1">
      <c r="A14" s="242" t="s">
        <v>93</v>
      </c>
      <c r="B14" s="243"/>
      <c r="C14" s="244"/>
      <c r="D14" s="144" t="s">
        <v>94</v>
      </c>
      <c r="E14" s="144">
        <v>1</v>
      </c>
      <c r="F14" s="144">
        <v>2</v>
      </c>
      <c r="G14" s="144">
        <v>3</v>
      </c>
      <c r="H14" s="144">
        <v>4</v>
      </c>
      <c r="I14" s="144">
        <v>5</v>
      </c>
    </row>
    <row r="15" spans="1:9" ht="15">
      <c r="A15" s="72" t="s">
        <v>124</v>
      </c>
      <c r="B15" s="72" t="s">
        <v>125</v>
      </c>
      <c r="C15" s="73" t="s">
        <v>126</v>
      </c>
      <c r="D15" s="145" t="s">
        <v>110</v>
      </c>
      <c r="E15" s="146" t="s">
        <v>127</v>
      </c>
      <c r="F15" s="147">
        <v>123776</v>
      </c>
      <c r="G15" s="147">
        <v>93703.6</v>
      </c>
      <c r="H15" s="147">
        <v>93703.6</v>
      </c>
      <c r="I15" s="147">
        <v>93703.6</v>
      </c>
    </row>
    <row r="16" spans="1:9" ht="15">
      <c r="A16" s="72" t="s">
        <v>124</v>
      </c>
      <c r="B16" s="72" t="s">
        <v>128</v>
      </c>
      <c r="C16" s="73" t="s">
        <v>126</v>
      </c>
      <c r="D16" s="145" t="s">
        <v>111</v>
      </c>
      <c r="E16" s="146" t="s">
        <v>129</v>
      </c>
      <c r="F16" s="147">
        <v>123776</v>
      </c>
      <c r="G16" s="147">
        <v>93703.6</v>
      </c>
      <c r="H16" s="147">
        <v>93703.6</v>
      </c>
      <c r="I16" s="147">
        <v>93703.6</v>
      </c>
    </row>
    <row r="17" spans="1:9" ht="15">
      <c r="A17" s="77" t="s">
        <v>124</v>
      </c>
      <c r="B17" s="77" t="s">
        <v>128</v>
      </c>
      <c r="C17" s="78" t="s">
        <v>95</v>
      </c>
      <c r="D17" s="79" t="s">
        <v>112</v>
      </c>
      <c r="E17" s="148" t="s">
        <v>130</v>
      </c>
      <c r="F17" s="149">
        <v>123776</v>
      </c>
      <c r="G17" s="149">
        <v>93703.6</v>
      </c>
      <c r="H17" s="149">
        <v>93703.6</v>
      </c>
      <c r="I17" s="149">
        <v>93703.6</v>
      </c>
    </row>
    <row r="18" spans="1:9" ht="15">
      <c r="A18" s="72" t="s">
        <v>54</v>
      </c>
      <c r="B18" s="72" t="s">
        <v>54</v>
      </c>
      <c r="C18" s="73" t="s">
        <v>54</v>
      </c>
      <c r="D18" s="145" t="s">
        <v>109</v>
      </c>
      <c r="E18" s="146" t="s">
        <v>132</v>
      </c>
      <c r="F18" s="147">
        <v>123776</v>
      </c>
      <c r="G18" s="147">
        <v>93703.6</v>
      </c>
      <c r="H18" s="147">
        <v>93703.6</v>
      </c>
      <c r="I18" s="147">
        <v>93703.6</v>
      </c>
    </row>
    <row r="19" spans="1:9" ht="15">
      <c r="A19" s="72" t="s">
        <v>124</v>
      </c>
      <c r="B19" s="72" t="s">
        <v>137</v>
      </c>
      <c r="C19" s="73" t="s">
        <v>126</v>
      </c>
      <c r="D19" s="145" t="s">
        <v>116</v>
      </c>
      <c r="E19" s="146" t="s">
        <v>134</v>
      </c>
      <c r="F19" s="147">
        <v>30538</v>
      </c>
      <c r="G19" s="147">
        <v>23425.9</v>
      </c>
      <c r="H19" s="147">
        <v>23425.9</v>
      </c>
      <c r="I19" s="147">
        <v>23425.9</v>
      </c>
    </row>
    <row r="20" spans="1:9" ht="15">
      <c r="A20" s="72" t="s">
        <v>124</v>
      </c>
      <c r="B20" s="72" t="s">
        <v>139</v>
      </c>
      <c r="C20" s="73" t="s">
        <v>126</v>
      </c>
      <c r="D20" s="145" t="s">
        <v>117</v>
      </c>
      <c r="E20" s="146" t="s">
        <v>135</v>
      </c>
      <c r="F20" s="147">
        <v>30538</v>
      </c>
      <c r="G20" s="147">
        <v>23425.9</v>
      </c>
      <c r="H20" s="147">
        <v>23425.9</v>
      </c>
      <c r="I20" s="147">
        <v>23425.9</v>
      </c>
    </row>
    <row r="21" spans="1:9" ht="15">
      <c r="A21" s="77" t="s">
        <v>124</v>
      </c>
      <c r="B21" s="77" t="s">
        <v>139</v>
      </c>
      <c r="C21" s="78" t="s">
        <v>95</v>
      </c>
      <c r="D21" s="79" t="s">
        <v>118</v>
      </c>
      <c r="E21" s="148" t="s">
        <v>136</v>
      </c>
      <c r="F21" s="149">
        <v>30538</v>
      </c>
      <c r="G21" s="149">
        <v>23425.9</v>
      </c>
      <c r="H21" s="149">
        <v>23425.9</v>
      </c>
      <c r="I21" s="149">
        <v>23425.9</v>
      </c>
    </row>
    <row r="22" spans="1:9" ht="15">
      <c r="A22" s="72" t="s">
        <v>54</v>
      </c>
      <c r="B22" s="72" t="s">
        <v>54</v>
      </c>
      <c r="C22" s="73" t="s">
        <v>54</v>
      </c>
      <c r="D22" s="145" t="s">
        <v>115</v>
      </c>
      <c r="E22" s="146" t="s">
        <v>138</v>
      </c>
      <c r="F22" s="147">
        <v>30538</v>
      </c>
      <c r="G22" s="147">
        <v>23425.9</v>
      </c>
      <c r="H22" s="147">
        <v>23425.9</v>
      </c>
      <c r="I22" s="147">
        <v>23425.9</v>
      </c>
    </row>
    <row r="23" spans="1:9" ht="15">
      <c r="A23" s="72" t="s">
        <v>54</v>
      </c>
      <c r="B23" s="72" t="s">
        <v>54</v>
      </c>
      <c r="C23" s="73" t="s">
        <v>54</v>
      </c>
      <c r="D23" s="145" t="s">
        <v>178</v>
      </c>
      <c r="E23" s="146" t="s">
        <v>140</v>
      </c>
      <c r="F23" s="147">
        <v>154314</v>
      </c>
      <c r="G23" s="147">
        <v>117129.5</v>
      </c>
      <c r="H23" s="147">
        <v>117129.5</v>
      </c>
      <c r="I23" s="147">
        <v>117129.5</v>
      </c>
    </row>
    <row r="24" ht="15" customHeight="1"/>
    <row r="25" ht="15" customHeight="1"/>
    <row r="26" spans="4:9" ht="21" customHeight="1">
      <c r="D26" s="38" t="s">
        <v>96</v>
      </c>
      <c r="E26" s="235" t="s">
        <v>97</v>
      </c>
      <c r="F26" s="235"/>
      <c r="G26" s="235"/>
      <c r="H26" s="37" t="s">
        <v>98</v>
      </c>
      <c r="I26" s="37"/>
    </row>
    <row r="27" ht="14.25" customHeight="1">
      <c r="D27" s="44" t="s">
        <v>99</v>
      </c>
    </row>
    <row r="28" ht="15" customHeight="1">
      <c r="D28" s="136"/>
    </row>
  </sheetData>
  <sheetProtection/>
  <mergeCells count="19">
    <mergeCell ref="E1:I1"/>
    <mergeCell ref="A2:I2"/>
    <mergeCell ref="A3:I3"/>
    <mergeCell ref="B10:D10"/>
    <mergeCell ref="E6:I6"/>
    <mergeCell ref="E7:I7"/>
    <mergeCell ref="E8:I8"/>
    <mergeCell ref="E9:I9"/>
    <mergeCell ref="E10:I10"/>
    <mergeCell ref="E26:G26"/>
    <mergeCell ref="A14:C14"/>
    <mergeCell ref="E11:I11"/>
    <mergeCell ref="B11:D11"/>
    <mergeCell ref="E5:I5"/>
    <mergeCell ref="B5:D5"/>
    <mergeCell ref="B6:D6"/>
    <mergeCell ref="B7:D7"/>
    <mergeCell ref="B8:D8"/>
    <mergeCell ref="B9:D9"/>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theme="4"/>
  </sheetPr>
  <dimension ref="A1:F73"/>
  <sheetViews>
    <sheetView zoomScalePageLayoutView="0" workbookViewId="0" topLeftCell="A16">
      <selection activeCell="I21" sqref="I21"/>
    </sheetView>
  </sheetViews>
  <sheetFormatPr defaultColWidth="9.140625" defaultRowHeight="15"/>
  <cols>
    <col min="1" max="1" width="42.421875" style="47" customWidth="1"/>
    <col min="2" max="2" width="4.7109375" style="47" customWidth="1"/>
    <col min="3" max="3" width="5.7109375" style="47" customWidth="1"/>
    <col min="4" max="4" width="6.140625" style="47" customWidth="1"/>
    <col min="5" max="6" width="21.28125" style="47" customWidth="1"/>
    <col min="7" max="7" width="9.140625" style="47" customWidth="1"/>
    <col min="8" max="16384" width="9.140625" style="47" customWidth="1"/>
  </cols>
  <sheetData>
    <row r="1" spans="3:6" ht="54.75" customHeight="1">
      <c r="C1" s="246" t="s">
        <v>284</v>
      </c>
      <c r="D1" s="246"/>
      <c r="E1" s="246"/>
      <c r="F1" s="246"/>
    </row>
    <row r="2" spans="1:6" ht="36.75" customHeight="1">
      <c r="A2" s="247" t="s">
        <v>285</v>
      </c>
      <c r="B2" s="247"/>
      <c r="C2" s="247"/>
      <c r="D2" s="247"/>
      <c r="E2" s="247"/>
      <c r="F2" s="247"/>
    </row>
    <row r="3" spans="1:6" ht="15">
      <c r="A3" s="248" t="s">
        <v>1291</v>
      </c>
      <c r="B3" s="248"/>
      <c r="C3" s="248"/>
      <c r="D3" s="248"/>
      <c r="E3" s="248"/>
      <c r="F3" s="248"/>
    </row>
    <row r="5" spans="1:6" ht="30" customHeight="1">
      <c r="A5" s="48" t="s">
        <v>265</v>
      </c>
      <c r="B5" s="249" t="s">
        <v>712</v>
      </c>
      <c r="C5" s="249"/>
      <c r="D5" s="249"/>
      <c r="E5" s="249"/>
      <c r="F5" s="249"/>
    </row>
    <row r="6" spans="1:6" ht="15">
      <c r="A6" s="48" t="s">
        <v>286</v>
      </c>
      <c r="B6" s="250" t="s">
        <v>1292</v>
      </c>
      <c r="C6" s="250"/>
      <c r="D6" s="250"/>
      <c r="E6" s="250"/>
      <c r="F6" s="250"/>
    </row>
    <row r="7" spans="1:6" ht="15">
      <c r="A7" s="48" t="s">
        <v>52</v>
      </c>
      <c r="B7" s="250" t="s">
        <v>266</v>
      </c>
      <c r="C7" s="250"/>
      <c r="D7" s="250"/>
      <c r="E7" s="250"/>
      <c r="F7" s="250"/>
    </row>
    <row r="8" spans="1:6" ht="15">
      <c r="A8" s="48" t="s">
        <v>267</v>
      </c>
      <c r="B8" s="250" t="s">
        <v>287</v>
      </c>
      <c r="C8" s="250"/>
      <c r="D8" s="250"/>
      <c r="E8" s="250"/>
      <c r="F8" s="250"/>
    </row>
    <row r="9" spans="1:6" ht="15">
      <c r="A9" s="49" t="s">
        <v>288</v>
      </c>
      <c r="B9" s="251" t="s">
        <v>289</v>
      </c>
      <c r="C9" s="251"/>
      <c r="D9" s="251"/>
      <c r="E9" s="251"/>
      <c r="F9" s="251"/>
    </row>
    <row r="10" spans="1:6" ht="15.75" customHeight="1">
      <c r="A10" s="252" t="s">
        <v>290</v>
      </c>
      <c r="B10" s="253"/>
      <c r="C10" s="253"/>
      <c r="D10" s="253"/>
      <c r="E10" s="254"/>
      <c r="F10" s="82" t="s">
        <v>291</v>
      </c>
    </row>
    <row r="11" spans="1:6" ht="15.75" customHeight="1">
      <c r="A11" s="255" t="s">
        <v>292</v>
      </c>
      <c r="B11" s="256"/>
      <c r="C11" s="256"/>
      <c r="D11" s="256"/>
      <c r="E11" s="257"/>
      <c r="F11" s="83">
        <v>2533460.3</v>
      </c>
    </row>
    <row r="12" spans="1:6" ht="15.75" customHeight="1">
      <c r="A12" s="258" t="s">
        <v>293</v>
      </c>
      <c r="B12" s="259"/>
      <c r="C12" s="259"/>
      <c r="D12" s="259"/>
      <c r="E12" s="260"/>
      <c r="F12" s="83">
        <f>F13+F20</f>
        <v>3579963.9</v>
      </c>
    </row>
    <row r="13" spans="1:6" ht="15.75" customHeight="1">
      <c r="A13" s="261" t="s">
        <v>294</v>
      </c>
      <c r="B13" s="259"/>
      <c r="C13" s="259"/>
      <c r="D13" s="259"/>
      <c r="E13" s="260"/>
      <c r="F13" s="83">
        <f>SUM(F15:F19)</f>
        <v>3579963.9</v>
      </c>
    </row>
    <row r="14" spans="1:6" ht="15.75" customHeight="1">
      <c r="A14" s="262" t="s">
        <v>295</v>
      </c>
      <c r="B14" s="263"/>
      <c r="C14" s="263"/>
      <c r="D14" s="263"/>
      <c r="E14" s="264"/>
      <c r="F14" s="83"/>
    </row>
    <row r="15" spans="1:6" ht="15.75" customHeight="1">
      <c r="A15" s="262" t="s">
        <v>296</v>
      </c>
      <c r="B15" s="263"/>
      <c r="C15" s="263"/>
      <c r="D15" s="263"/>
      <c r="E15" s="264"/>
      <c r="F15" s="84">
        <v>0</v>
      </c>
    </row>
    <row r="16" spans="1:6" ht="33.75" customHeight="1">
      <c r="A16" s="262" t="s">
        <v>297</v>
      </c>
      <c r="B16" s="263"/>
      <c r="C16" s="263"/>
      <c r="D16" s="263"/>
      <c r="E16" s="264"/>
      <c r="F16" s="84">
        <v>0</v>
      </c>
    </row>
    <row r="17" spans="1:6" ht="33" customHeight="1">
      <c r="A17" s="262" t="s">
        <v>298</v>
      </c>
      <c r="B17" s="263"/>
      <c r="C17" s="263"/>
      <c r="D17" s="263"/>
      <c r="E17" s="264"/>
      <c r="F17" s="84">
        <v>0</v>
      </c>
    </row>
    <row r="18" spans="1:6" ht="15">
      <c r="A18" s="262" t="s">
        <v>299</v>
      </c>
      <c r="B18" s="263"/>
      <c r="C18" s="263"/>
      <c r="D18" s="263"/>
      <c r="E18" s="264"/>
      <c r="F18" s="84">
        <v>3579963.9</v>
      </c>
    </row>
    <row r="19" spans="1:6" ht="31.5" customHeight="1">
      <c r="A19" s="262" t="s">
        <v>300</v>
      </c>
      <c r="B19" s="263"/>
      <c r="C19" s="263"/>
      <c r="D19" s="263"/>
      <c r="E19" s="264"/>
      <c r="F19" s="84">
        <v>0</v>
      </c>
    </row>
    <row r="20" spans="1:6" ht="15">
      <c r="A20" s="261" t="s">
        <v>301</v>
      </c>
      <c r="B20" s="259"/>
      <c r="C20" s="259"/>
      <c r="D20" s="259"/>
      <c r="E20" s="260"/>
      <c r="F20" s="83">
        <v>0</v>
      </c>
    </row>
    <row r="21" spans="1:6" ht="15.75" customHeight="1">
      <c r="A21" s="258" t="s">
        <v>302</v>
      </c>
      <c r="B21" s="259"/>
      <c r="C21" s="259"/>
      <c r="D21" s="259"/>
      <c r="E21" s="260"/>
      <c r="F21" s="83">
        <f>F22+F23</f>
        <v>5914522.4</v>
      </c>
    </row>
    <row r="22" spans="1:6" ht="15.75" customHeight="1">
      <c r="A22" s="258" t="s">
        <v>303</v>
      </c>
      <c r="B22" s="259"/>
      <c r="C22" s="259"/>
      <c r="D22" s="259"/>
      <c r="E22" s="260"/>
      <c r="F22" s="83">
        <v>3381062.1</v>
      </c>
    </row>
    <row r="23" spans="1:6" ht="15.75" customHeight="1">
      <c r="A23" s="258" t="s">
        <v>304</v>
      </c>
      <c r="B23" s="259"/>
      <c r="C23" s="259"/>
      <c r="D23" s="259"/>
      <c r="E23" s="260"/>
      <c r="F23" s="83">
        <v>2533460.3</v>
      </c>
    </row>
    <row r="24" spans="1:6" ht="15.75" customHeight="1">
      <c r="A24" s="258" t="s">
        <v>305</v>
      </c>
      <c r="B24" s="259"/>
      <c r="C24" s="259"/>
      <c r="D24" s="259"/>
      <c r="E24" s="260"/>
      <c r="F24" s="83">
        <f>F11+F12-F21</f>
        <v>198901.79999999888</v>
      </c>
    </row>
    <row r="25" spans="1:6" ht="15.75" customHeight="1">
      <c r="A25" s="258" t="s">
        <v>306</v>
      </c>
      <c r="B25" s="259"/>
      <c r="C25" s="259"/>
      <c r="D25" s="259"/>
      <c r="E25" s="260"/>
      <c r="F25" s="83">
        <v>0</v>
      </c>
    </row>
    <row r="26" spans="1:6" ht="15">
      <c r="A26" s="267" t="s">
        <v>307</v>
      </c>
      <c r="B26" s="267"/>
      <c r="C26" s="267"/>
      <c r="D26" s="267"/>
      <c r="E26" s="267"/>
      <c r="F26" s="267"/>
    </row>
    <row r="27" spans="1:6" ht="63" customHeight="1">
      <c r="A27" s="153" t="s">
        <v>53</v>
      </c>
      <c r="B27" s="85" t="s">
        <v>308</v>
      </c>
      <c r="C27" s="85" t="s">
        <v>309</v>
      </c>
      <c r="D27" s="85" t="s">
        <v>310</v>
      </c>
      <c r="E27" s="86" t="s">
        <v>311</v>
      </c>
      <c r="F27" s="86" t="s">
        <v>312</v>
      </c>
    </row>
    <row r="28" spans="1:6" s="50" customFormat="1" ht="14.25">
      <c r="A28" s="87" t="s">
        <v>178</v>
      </c>
      <c r="B28" s="88" t="s">
        <v>54</v>
      </c>
      <c r="C28" s="88" t="s">
        <v>54</v>
      </c>
      <c r="D28" s="88" t="s">
        <v>54</v>
      </c>
      <c r="E28" s="83">
        <v>3381062.1</v>
      </c>
      <c r="F28" s="83">
        <v>12827907.6</v>
      </c>
    </row>
    <row r="29" spans="1:6" s="50" customFormat="1" ht="14.25">
      <c r="A29" s="87" t="s">
        <v>55</v>
      </c>
      <c r="B29" s="88" t="s">
        <v>54</v>
      </c>
      <c r="C29" s="88" t="s">
        <v>54</v>
      </c>
      <c r="D29" s="88" t="s">
        <v>54</v>
      </c>
      <c r="E29" s="83">
        <v>3381062.1</v>
      </c>
      <c r="F29" s="83">
        <v>12827907.6</v>
      </c>
    </row>
    <row r="30" spans="1:6" s="50" customFormat="1" ht="14.25">
      <c r="A30" s="87" t="s">
        <v>57</v>
      </c>
      <c r="B30" s="88" t="s">
        <v>142</v>
      </c>
      <c r="C30" s="88" t="s">
        <v>54</v>
      </c>
      <c r="D30" s="88" t="s">
        <v>54</v>
      </c>
      <c r="E30" s="83">
        <v>26931.1</v>
      </c>
      <c r="F30" s="83">
        <v>1055206.9</v>
      </c>
    </row>
    <row r="31" spans="1:6" s="50" customFormat="1" ht="14.25">
      <c r="A31" s="87" t="s">
        <v>58</v>
      </c>
      <c r="B31" s="88" t="s">
        <v>142</v>
      </c>
      <c r="C31" s="88" t="s">
        <v>125</v>
      </c>
      <c r="D31" s="88" t="s">
        <v>54</v>
      </c>
      <c r="E31" s="83">
        <v>0</v>
      </c>
      <c r="F31" s="83">
        <v>26484</v>
      </c>
    </row>
    <row r="32" spans="1:6" ht="15">
      <c r="A32" s="89" t="s">
        <v>59</v>
      </c>
      <c r="B32" s="90" t="s">
        <v>142</v>
      </c>
      <c r="C32" s="90" t="s">
        <v>128</v>
      </c>
      <c r="D32" s="90" t="s">
        <v>126</v>
      </c>
      <c r="E32" s="84">
        <v>0</v>
      </c>
      <c r="F32" s="84">
        <v>17546.2</v>
      </c>
    </row>
    <row r="33" spans="1:6" ht="15">
      <c r="A33" s="89" t="s">
        <v>268</v>
      </c>
      <c r="B33" s="90" t="s">
        <v>142</v>
      </c>
      <c r="C33" s="90" t="s">
        <v>141</v>
      </c>
      <c r="D33" s="90" t="s">
        <v>126</v>
      </c>
      <c r="E33" s="84">
        <v>0</v>
      </c>
      <c r="F33" s="84">
        <v>8937.8</v>
      </c>
    </row>
    <row r="34" spans="1:6" s="50" customFormat="1" ht="14.25">
      <c r="A34" s="87" t="s">
        <v>60</v>
      </c>
      <c r="B34" s="88" t="s">
        <v>142</v>
      </c>
      <c r="C34" s="88" t="s">
        <v>137</v>
      </c>
      <c r="D34" s="88" t="s">
        <v>54</v>
      </c>
      <c r="E34" s="83">
        <v>0</v>
      </c>
      <c r="F34" s="83">
        <v>7518.4</v>
      </c>
    </row>
    <row r="35" spans="1:6" ht="38.25">
      <c r="A35" s="89" t="s">
        <v>64</v>
      </c>
      <c r="B35" s="90" t="s">
        <v>142</v>
      </c>
      <c r="C35" s="90" t="s">
        <v>153</v>
      </c>
      <c r="D35" s="90" t="s">
        <v>126</v>
      </c>
      <c r="E35" s="84">
        <v>0</v>
      </c>
      <c r="F35" s="84">
        <v>7518.4</v>
      </c>
    </row>
    <row r="36" spans="1:6" s="50" customFormat="1" ht="25.5">
      <c r="A36" s="87" t="s">
        <v>68</v>
      </c>
      <c r="B36" s="88" t="s">
        <v>142</v>
      </c>
      <c r="C36" s="88" t="s">
        <v>157</v>
      </c>
      <c r="D36" s="88" t="s">
        <v>54</v>
      </c>
      <c r="E36" s="83">
        <v>12286.2</v>
      </c>
      <c r="F36" s="83">
        <v>962985.6</v>
      </c>
    </row>
    <row r="37" spans="1:6" s="50" customFormat="1" ht="14.25">
      <c r="A37" s="87" t="s">
        <v>69</v>
      </c>
      <c r="B37" s="88" t="s">
        <v>142</v>
      </c>
      <c r="C37" s="88" t="s">
        <v>158</v>
      </c>
      <c r="D37" s="88" t="s">
        <v>54</v>
      </c>
      <c r="E37" s="83">
        <v>12286.2</v>
      </c>
      <c r="F37" s="83">
        <v>962985.6</v>
      </c>
    </row>
    <row r="38" spans="1:6" s="50" customFormat="1" ht="14.25">
      <c r="A38" s="87" t="s">
        <v>70</v>
      </c>
      <c r="B38" s="88" t="s">
        <v>142</v>
      </c>
      <c r="C38" s="88" t="s">
        <v>158</v>
      </c>
      <c r="D38" s="88" t="s">
        <v>95</v>
      </c>
      <c r="E38" s="83">
        <v>12286.2</v>
      </c>
      <c r="F38" s="83">
        <v>962985.6</v>
      </c>
    </row>
    <row r="39" spans="1:6" ht="15">
      <c r="A39" s="89" t="s">
        <v>71</v>
      </c>
      <c r="B39" s="90" t="s">
        <v>142</v>
      </c>
      <c r="C39" s="90" t="s">
        <v>158</v>
      </c>
      <c r="D39" s="90" t="s">
        <v>160</v>
      </c>
      <c r="E39" s="84">
        <v>12050.2</v>
      </c>
      <c r="F39" s="84">
        <v>962749.6</v>
      </c>
    </row>
    <row r="40" spans="1:6" ht="15">
      <c r="A40" s="89" t="s">
        <v>313</v>
      </c>
      <c r="B40" s="90" t="s">
        <v>142</v>
      </c>
      <c r="C40" s="90" t="s">
        <v>158</v>
      </c>
      <c r="D40" s="90" t="s">
        <v>133</v>
      </c>
      <c r="E40" s="84">
        <v>236</v>
      </c>
      <c r="F40" s="84">
        <v>236</v>
      </c>
    </row>
    <row r="41" spans="1:6" s="50" customFormat="1" ht="14.25">
      <c r="A41" s="87" t="s">
        <v>73</v>
      </c>
      <c r="B41" s="88" t="s">
        <v>142</v>
      </c>
      <c r="C41" s="88" t="s">
        <v>164</v>
      </c>
      <c r="D41" s="88" t="s">
        <v>54</v>
      </c>
      <c r="E41" s="83">
        <v>14644.9</v>
      </c>
      <c r="F41" s="83">
        <v>58219</v>
      </c>
    </row>
    <row r="42" spans="1:6" s="50" customFormat="1" ht="25.5">
      <c r="A42" s="87" t="s">
        <v>74</v>
      </c>
      <c r="B42" s="88" t="s">
        <v>142</v>
      </c>
      <c r="C42" s="88" t="s">
        <v>166</v>
      </c>
      <c r="D42" s="88" t="s">
        <v>54</v>
      </c>
      <c r="E42" s="83">
        <v>14569.9</v>
      </c>
      <c r="F42" s="83">
        <v>14569.9</v>
      </c>
    </row>
    <row r="43" spans="1:6" ht="15">
      <c r="A43" s="89" t="s">
        <v>269</v>
      </c>
      <c r="B43" s="90" t="s">
        <v>142</v>
      </c>
      <c r="C43" s="90" t="s">
        <v>166</v>
      </c>
      <c r="D43" s="90" t="s">
        <v>314</v>
      </c>
      <c r="E43" s="84">
        <v>14569.9</v>
      </c>
      <c r="F43" s="84">
        <v>14569.9</v>
      </c>
    </row>
    <row r="44" spans="1:6" s="50" customFormat="1" ht="14.25">
      <c r="A44" s="87" t="s">
        <v>270</v>
      </c>
      <c r="B44" s="88" t="s">
        <v>142</v>
      </c>
      <c r="C44" s="88" t="s">
        <v>315</v>
      </c>
      <c r="D44" s="88" t="s">
        <v>54</v>
      </c>
      <c r="E44" s="83">
        <v>75</v>
      </c>
      <c r="F44" s="83">
        <v>43649.1</v>
      </c>
    </row>
    <row r="45" spans="1:6" ht="15">
      <c r="A45" s="89" t="s">
        <v>270</v>
      </c>
      <c r="B45" s="90" t="s">
        <v>142</v>
      </c>
      <c r="C45" s="90" t="s">
        <v>315</v>
      </c>
      <c r="D45" s="90" t="s">
        <v>175</v>
      </c>
      <c r="E45" s="84">
        <v>75</v>
      </c>
      <c r="F45" s="84">
        <v>43649.1</v>
      </c>
    </row>
    <row r="46" spans="1:6" s="50" customFormat="1" ht="14.25">
      <c r="A46" s="87" t="s">
        <v>119</v>
      </c>
      <c r="B46" s="88" t="s">
        <v>168</v>
      </c>
      <c r="C46" s="88" t="s">
        <v>54</v>
      </c>
      <c r="D46" s="88" t="s">
        <v>54</v>
      </c>
      <c r="E46" s="83">
        <v>2000</v>
      </c>
      <c r="F46" s="83">
        <v>8405100.4</v>
      </c>
    </row>
    <row r="47" spans="1:6" s="50" customFormat="1" ht="14.25">
      <c r="A47" s="87" t="s">
        <v>120</v>
      </c>
      <c r="B47" s="88" t="s">
        <v>168</v>
      </c>
      <c r="C47" s="88" t="s">
        <v>157</v>
      </c>
      <c r="D47" s="88" t="s">
        <v>54</v>
      </c>
      <c r="E47" s="83">
        <v>2000</v>
      </c>
      <c r="F47" s="83">
        <v>8405100.4</v>
      </c>
    </row>
    <row r="48" spans="1:6" s="50" customFormat="1" ht="14.25">
      <c r="A48" s="87" t="s">
        <v>316</v>
      </c>
      <c r="B48" s="88" t="s">
        <v>168</v>
      </c>
      <c r="C48" s="88" t="s">
        <v>158</v>
      </c>
      <c r="D48" s="88" t="s">
        <v>54</v>
      </c>
      <c r="E48" s="83">
        <v>0</v>
      </c>
      <c r="F48" s="83">
        <v>124542.7</v>
      </c>
    </row>
    <row r="49" spans="1:6" ht="15">
      <c r="A49" s="89" t="s">
        <v>317</v>
      </c>
      <c r="B49" s="90" t="s">
        <v>168</v>
      </c>
      <c r="C49" s="90" t="s">
        <v>158</v>
      </c>
      <c r="D49" s="90" t="s">
        <v>314</v>
      </c>
      <c r="E49" s="84">
        <v>0</v>
      </c>
      <c r="F49" s="84">
        <v>124542.7</v>
      </c>
    </row>
    <row r="50" spans="1:6" s="50" customFormat="1" ht="14.25">
      <c r="A50" s="87" t="s">
        <v>66</v>
      </c>
      <c r="B50" s="88" t="s">
        <v>168</v>
      </c>
      <c r="C50" s="88" t="s">
        <v>171</v>
      </c>
      <c r="D50" s="88" t="s">
        <v>54</v>
      </c>
      <c r="E50" s="83">
        <v>2000</v>
      </c>
      <c r="F50" s="83">
        <v>5071801.8</v>
      </c>
    </row>
    <row r="51" spans="1:6" ht="15">
      <c r="A51" s="89" t="s">
        <v>67</v>
      </c>
      <c r="B51" s="90" t="s">
        <v>168</v>
      </c>
      <c r="C51" s="90" t="s">
        <v>171</v>
      </c>
      <c r="D51" s="90" t="s">
        <v>95</v>
      </c>
      <c r="E51" s="84">
        <v>0</v>
      </c>
      <c r="F51" s="84">
        <v>2457718.3</v>
      </c>
    </row>
    <row r="52" spans="1:6" s="50" customFormat="1" ht="14.25">
      <c r="A52" s="87" t="s">
        <v>121</v>
      </c>
      <c r="B52" s="88" t="s">
        <v>168</v>
      </c>
      <c r="C52" s="88" t="s">
        <v>171</v>
      </c>
      <c r="D52" s="88" t="s">
        <v>172</v>
      </c>
      <c r="E52" s="83">
        <v>2000</v>
      </c>
      <c r="F52" s="83">
        <v>2614083.5</v>
      </c>
    </row>
    <row r="53" spans="1:6" ht="15">
      <c r="A53" s="89" t="s">
        <v>318</v>
      </c>
      <c r="B53" s="90" t="s">
        <v>168</v>
      </c>
      <c r="C53" s="90" t="s">
        <v>171</v>
      </c>
      <c r="D53" s="90" t="s">
        <v>319</v>
      </c>
      <c r="E53" s="84">
        <v>0</v>
      </c>
      <c r="F53" s="84">
        <v>180675.6</v>
      </c>
    </row>
    <row r="54" spans="1:6" ht="38.25">
      <c r="A54" s="89" t="s">
        <v>320</v>
      </c>
      <c r="B54" s="90" t="s">
        <v>168</v>
      </c>
      <c r="C54" s="90" t="s">
        <v>171</v>
      </c>
      <c r="D54" s="90" t="s">
        <v>321</v>
      </c>
      <c r="E54" s="84">
        <v>0</v>
      </c>
      <c r="F54" s="84">
        <v>1151728.5</v>
      </c>
    </row>
    <row r="55" spans="1:6" ht="25.5">
      <c r="A55" s="89" t="s">
        <v>322</v>
      </c>
      <c r="B55" s="90" t="s">
        <v>168</v>
      </c>
      <c r="C55" s="90" t="s">
        <v>171</v>
      </c>
      <c r="D55" s="90" t="s">
        <v>323</v>
      </c>
      <c r="E55" s="84">
        <v>0</v>
      </c>
      <c r="F55" s="84">
        <v>3265.6</v>
      </c>
    </row>
    <row r="56" spans="1:6" ht="15">
      <c r="A56" s="89" t="s">
        <v>176</v>
      </c>
      <c r="B56" s="90" t="s">
        <v>168</v>
      </c>
      <c r="C56" s="90" t="s">
        <v>171</v>
      </c>
      <c r="D56" s="90" t="s">
        <v>175</v>
      </c>
      <c r="E56" s="84">
        <v>2000</v>
      </c>
      <c r="F56" s="84">
        <v>1276024.1</v>
      </c>
    </row>
    <row r="57" spans="1:6" s="50" customFormat="1" ht="25.5">
      <c r="A57" s="87" t="s">
        <v>283</v>
      </c>
      <c r="B57" s="88" t="s">
        <v>168</v>
      </c>
      <c r="C57" s="88" t="s">
        <v>324</v>
      </c>
      <c r="D57" s="88" t="s">
        <v>54</v>
      </c>
      <c r="E57" s="83">
        <v>0</v>
      </c>
      <c r="F57" s="83">
        <v>3208755.9</v>
      </c>
    </row>
    <row r="58" spans="1:6" ht="15">
      <c r="A58" s="89" t="s">
        <v>716</v>
      </c>
      <c r="B58" s="90" t="s">
        <v>168</v>
      </c>
      <c r="C58" s="90" t="s">
        <v>324</v>
      </c>
      <c r="D58" s="90" t="s">
        <v>95</v>
      </c>
      <c r="E58" s="84">
        <v>0</v>
      </c>
      <c r="F58" s="84">
        <v>430088</v>
      </c>
    </row>
    <row r="59" spans="1:6" ht="15">
      <c r="A59" s="89" t="s">
        <v>325</v>
      </c>
      <c r="B59" s="90" t="s">
        <v>168</v>
      </c>
      <c r="C59" s="90" t="s">
        <v>324</v>
      </c>
      <c r="D59" s="90" t="s">
        <v>179</v>
      </c>
      <c r="E59" s="84">
        <v>0</v>
      </c>
      <c r="F59" s="84">
        <v>2778072.1</v>
      </c>
    </row>
    <row r="60" spans="1:6" s="50" customFormat="1" ht="14.25">
      <c r="A60" s="87" t="s">
        <v>271</v>
      </c>
      <c r="B60" s="88" t="s">
        <v>326</v>
      </c>
      <c r="C60" s="88" t="s">
        <v>54</v>
      </c>
      <c r="D60" s="88" t="s">
        <v>54</v>
      </c>
      <c r="E60" s="83">
        <v>3352131</v>
      </c>
      <c r="F60" s="83">
        <v>3367600.3</v>
      </c>
    </row>
    <row r="61" spans="1:6" s="50" customFormat="1" ht="14.25">
      <c r="A61" s="87" t="s">
        <v>272</v>
      </c>
      <c r="B61" s="88" t="s">
        <v>326</v>
      </c>
      <c r="C61" s="88" t="s">
        <v>137</v>
      </c>
      <c r="D61" s="88" t="s">
        <v>54</v>
      </c>
      <c r="E61" s="83">
        <v>3352131</v>
      </c>
      <c r="F61" s="83">
        <v>3367600.3</v>
      </c>
    </row>
    <row r="62" spans="1:6" s="50" customFormat="1" ht="14.25">
      <c r="A62" s="87" t="s">
        <v>273</v>
      </c>
      <c r="B62" s="88" t="s">
        <v>326</v>
      </c>
      <c r="C62" s="88" t="s">
        <v>139</v>
      </c>
      <c r="D62" s="88" t="s">
        <v>54</v>
      </c>
      <c r="E62" s="83">
        <v>3352131</v>
      </c>
      <c r="F62" s="83">
        <v>3367600.3</v>
      </c>
    </row>
    <row r="63" spans="1:6" s="50" customFormat="1" ht="14.25">
      <c r="A63" s="87" t="s">
        <v>272</v>
      </c>
      <c r="B63" s="88" t="s">
        <v>326</v>
      </c>
      <c r="C63" s="88" t="s">
        <v>139</v>
      </c>
      <c r="D63" s="88" t="s">
        <v>95</v>
      </c>
      <c r="E63" s="83">
        <v>3352131</v>
      </c>
      <c r="F63" s="83">
        <v>3367600.3</v>
      </c>
    </row>
    <row r="64" spans="1:6" ht="15">
      <c r="A64" s="89" t="s">
        <v>275</v>
      </c>
      <c r="B64" s="90" t="s">
        <v>326</v>
      </c>
      <c r="C64" s="90" t="s">
        <v>139</v>
      </c>
      <c r="D64" s="90" t="s">
        <v>327</v>
      </c>
      <c r="E64" s="84">
        <v>3352131</v>
      </c>
      <c r="F64" s="84">
        <v>3367409.2</v>
      </c>
    </row>
    <row r="65" spans="1:6" ht="25.5">
      <c r="A65" s="89" t="s">
        <v>328</v>
      </c>
      <c r="B65" s="90" t="s">
        <v>168</v>
      </c>
      <c r="C65" s="90" t="s">
        <v>171</v>
      </c>
      <c r="D65" s="90" t="s">
        <v>329</v>
      </c>
      <c r="E65" s="84">
        <v>0</v>
      </c>
      <c r="F65" s="84">
        <v>1543.2</v>
      </c>
    </row>
    <row r="66" spans="1:6" ht="25.5">
      <c r="A66" s="89" t="s">
        <v>330</v>
      </c>
      <c r="B66" s="90" t="s">
        <v>168</v>
      </c>
      <c r="C66" s="90" t="s">
        <v>324</v>
      </c>
      <c r="D66" s="90" t="s">
        <v>172</v>
      </c>
      <c r="E66" s="84">
        <v>0</v>
      </c>
      <c r="F66" s="84">
        <v>595.8</v>
      </c>
    </row>
    <row r="67" spans="1:6" ht="25.5">
      <c r="A67" s="89" t="s">
        <v>274</v>
      </c>
      <c r="B67" s="90" t="s">
        <v>326</v>
      </c>
      <c r="C67" s="90" t="s">
        <v>139</v>
      </c>
      <c r="D67" s="90" t="s">
        <v>331</v>
      </c>
      <c r="E67" s="84">
        <v>0</v>
      </c>
      <c r="F67" s="84">
        <v>191.1</v>
      </c>
    </row>
    <row r="68" spans="1:6" ht="15">
      <c r="A68" s="89" t="s">
        <v>332</v>
      </c>
      <c r="B68" s="90" t="s">
        <v>168</v>
      </c>
      <c r="C68" s="90" t="s">
        <v>171</v>
      </c>
      <c r="D68" s="90" t="s">
        <v>333</v>
      </c>
      <c r="E68" s="84">
        <v>0</v>
      </c>
      <c r="F68" s="84">
        <v>846.7</v>
      </c>
    </row>
    <row r="69" ht="15">
      <c r="E69" s="51"/>
    </row>
    <row r="71" spans="1:6" ht="15">
      <c r="A71" s="47" t="s">
        <v>334</v>
      </c>
      <c r="E71" s="265" t="s">
        <v>335</v>
      </c>
      <c r="F71" s="265"/>
    </row>
    <row r="73" spans="1:6" ht="15">
      <c r="A73" s="47" t="s">
        <v>336</v>
      </c>
      <c r="E73" s="266" t="s">
        <v>337</v>
      </c>
      <c r="F73" s="266"/>
    </row>
  </sheetData>
  <sheetProtection/>
  <mergeCells count="27">
    <mergeCell ref="E71:F71"/>
    <mergeCell ref="E73:F73"/>
    <mergeCell ref="A26:F26"/>
    <mergeCell ref="A20:E20"/>
    <mergeCell ref="A21:E21"/>
    <mergeCell ref="A22:E22"/>
    <mergeCell ref="A23:E23"/>
    <mergeCell ref="A24:E24"/>
    <mergeCell ref="A25:E25"/>
    <mergeCell ref="A14:E14"/>
    <mergeCell ref="A15:E15"/>
    <mergeCell ref="A16:E16"/>
    <mergeCell ref="A17:E17"/>
    <mergeCell ref="A18:E18"/>
    <mergeCell ref="A19:E19"/>
    <mergeCell ref="B8:F8"/>
    <mergeCell ref="B9:F9"/>
    <mergeCell ref="A10:E10"/>
    <mergeCell ref="A11:E11"/>
    <mergeCell ref="A12:E12"/>
    <mergeCell ref="A13:E13"/>
    <mergeCell ref="C1:F1"/>
    <mergeCell ref="A2:F2"/>
    <mergeCell ref="A3:F3"/>
    <mergeCell ref="B5:F5"/>
    <mergeCell ref="B6:F6"/>
    <mergeCell ref="B7:F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4"/>
  </sheetPr>
  <dimension ref="A1:J15"/>
  <sheetViews>
    <sheetView zoomScalePageLayoutView="0" workbookViewId="0" topLeftCell="A1">
      <selection activeCell="A1" sqref="A1:IV16384"/>
    </sheetView>
  </sheetViews>
  <sheetFormatPr defaultColWidth="9.140625" defaultRowHeight="15"/>
  <cols>
    <col min="1" max="4" width="8.8515625" style="36" customWidth="1"/>
    <col min="5" max="5" width="36.00390625" style="36" customWidth="1"/>
    <col min="6" max="6" width="15.421875" style="36" customWidth="1"/>
    <col min="7" max="10" width="17.00390625" style="36" customWidth="1"/>
    <col min="11" max="16384" width="9.140625" style="36" customWidth="1"/>
  </cols>
  <sheetData>
    <row r="1" spans="3:10" ht="60" customHeight="1">
      <c r="C1" s="142"/>
      <c r="F1" s="246" t="s">
        <v>338</v>
      </c>
      <c r="G1" s="246"/>
      <c r="H1" s="246"/>
      <c r="I1" s="246"/>
      <c r="J1" s="246"/>
    </row>
    <row r="2" spans="1:8" ht="44.25" customHeight="1">
      <c r="A2" s="247" t="s">
        <v>339</v>
      </c>
      <c r="B2" s="248"/>
      <c r="C2" s="248"/>
      <c r="D2" s="248"/>
      <c r="E2" s="248"/>
      <c r="F2" s="248"/>
      <c r="G2" s="248"/>
      <c r="H2" s="248"/>
    </row>
    <row r="3" spans="1:8" ht="15" customHeight="1">
      <c r="A3" s="248" t="s">
        <v>1291</v>
      </c>
      <c r="B3" s="248"/>
      <c r="C3" s="248"/>
      <c r="D3" s="248"/>
      <c r="E3" s="248"/>
      <c r="F3" s="248"/>
      <c r="G3" s="248"/>
      <c r="H3" s="248"/>
    </row>
    <row r="4" ht="15" customHeight="1"/>
    <row r="5" ht="15" customHeight="1"/>
    <row r="6" spans="1:8" ht="15" customHeight="1">
      <c r="A6" s="271" t="s">
        <v>340</v>
      </c>
      <c r="B6" s="271"/>
      <c r="C6" s="271"/>
      <c r="D6" s="183" t="s">
        <v>712</v>
      </c>
      <c r="E6" s="183"/>
      <c r="F6" s="183"/>
      <c r="G6" s="52"/>
      <c r="H6" s="52"/>
    </row>
    <row r="7" spans="1:8" ht="15" customHeight="1">
      <c r="A7" s="271" t="s">
        <v>286</v>
      </c>
      <c r="B7" s="271"/>
      <c r="C7" s="271"/>
      <c r="D7" s="250" t="s">
        <v>1026</v>
      </c>
      <c r="E7" s="250"/>
      <c r="F7" s="250"/>
      <c r="G7" s="52"/>
      <c r="H7" s="52"/>
    </row>
    <row r="8" spans="1:8" ht="15" customHeight="1">
      <c r="A8" s="271" t="s">
        <v>52</v>
      </c>
      <c r="B8" s="271"/>
      <c r="C8" s="271"/>
      <c r="D8" s="250" t="s">
        <v>266</v>
      </c>
      <c r="E8" s="250"/>
      <c r="F8" s="250"/>
      <c r="G8" s="52"/>
      <c r="H8" s="52"/>
    </row>
    <row r="9" spans="1:8" ht="15" customHeight="1">
      <c r="A9" s="271" t="s">
        <v>267</v>
      </c>
      <c r="B9" s="271"/>
      <c r="C9" s="271"/>
      <c r="D9" s="250" t="s">
        <v>287</v>
      </c>
      <c r="E9" s="250"/>
      <c r="F9" s="250"/>
      <c r="G9" s="52"/>
      <c r="H9" s="52"/>
    </row>
    <row r="10" ht="15" customHeight="1"/>
    <row r="11" spans="1:10" ht="63.75" customHeight="1">
      <c r="A11" s="272" t="s">
        <v>341</v>
      </c>
      <c r="B11" s="273"/>
      <c r="C11" s="273"/>
      <c r="D11" s="273"/>
      <c r="E11" s="273"/>
      <c r="F11" s="274"/>
      <c r="G11" s="92" t="s">
        <v>342</v>
      </c>
      <c r="H11" s="91" t="s">
        <v>343</v>
      </c>
      <c r="I11" s="91" t="s">
        <v>294</v>
      </c>
      <c r="J11" s="91" t="s">
        <v>301</v>
      </c>
    </row>
    <row r="12" spans="1:10" ht="30" customHeight="1">
      <c r="A12" s="268" t="s">
        <v>344</v>
      </c>
      <c r="B12" s="269"/>
      <c r="C12" s="269"/>
      <c r="D12" s="269"/>
      <c r="E12" s="269"/>
      <c r="F12" s="270"/>
      <c r="G12" s="93">
        <v>1475307.9</v>
      </c>
      <c r="H12" s="94">
        <v>222527080.9</v>
      </c>
      <c r="I12" s="95">
        <v>222527080.9</v>
      </c>
      <c r="J12" s="95">
        <v>0</v>
      </c>
    </row>
    <row r="13" spans="1:10" ht="30" customHeight="1">
      <c r="A13" s="268" t="s">
        <v>345</v>
      </c>
      <c r="B13" s="269"/>
      <c r="C13" s="269"/>
      <c r="D13" s="269"/>
      <c r="E13" s="269"/>
      <c r="F13" s="270"/>
      <c r="G13" s="93">
        <v>0</v>
      </c>
      <c r="H13" s="94">
        <v>0</v>
      </c>
      <c r="I13" s="95">
        <v>0</v>
      </c>
      <c r="J13" s="95">
        <v>0</v>
      </c>
    </row>
    <row r="14" spans="1:10" ht="30" customHeight="1">
      <c r="A14" s="268" t="s">
        <v>346</v>
      </c>
      <c r="B14" s="269"/>
      <c r="C14" s="269"/>
      <c r="D14" s="269"/>
      <c r="E14" s="269"/>
      <c r="F14" s="270"/>
      <c r="G14" s="93">
        <v>0</v>
      </c>
      <c r="H14" s="94">
        <v>2382.9</v>
      </c>
      <c r="I14" s="95">
        <v>2382.9</v>
      </c>
      <c r="J14" s="95">
        <v>0</v>
      </c>
    </row>
    <row r="15" spans="1:10" ht="30" customHeight="1">
      <c r="A15" s="268" t="s">
        <v>345</v>
      </c>
      <c r="B15" s="269"/>
      <c r="C15" s="269"/>
      <c r="D15" s="269"/>
      <c r="E15" s="269"/>
      <c r="F15" s="270"/>
      <c r="G15" s="93">
        <v>0</v>
      </c>
      <c r="H15" s="94">
        <v>5106250</v>
      </c>
      <c r="I15" s="95">
        <v>5106250</v>
      </c>
      <c r="J15" s="95">
        <v>0</v>
      </c>
    </row>
    <row r="16" ht="15" customHeight="1"/>
    <row r="17" ht="15" customHeight="1"/>
    <row r="18" ht="15" customHeight="1"/>
    <row r="19" ht="15" customHeight="1"/>
  </sheetData>
  <sheetProtection/>
  <mergeCells count="15">
    <mergeCell ref="A13:F13"/>
    <mergeCell ref="A14:F14"/>
    <mergeCell ref="A15:F15"/>
    <mergeCell ref="A8:C8"/>
    <mergeCell ref="D8:F8"/>
    <mergeCell ref="A9:C9"/>
    <mergeCell ref="D9:F9"/>
    <mergeCell ref="A11:F11"/>
    <mergeCell ref="A12:F12"/>
    <mergeCell ref="F1:J1"/>
    <mergeCell ref="A2:H2"/>
    <mergeCell ref="A3:H3"/>
    <mergeCell ref="A6:C6"/>
    <mergeCell ref="A7:C7"/>
    <mergeCell ref="D7:F7"/>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theme="4"/>
  </sheetPr>
  <dimension ref="A1:H66"/>
  <sheetViews>
    <sheetView zoomScalePageLayoutView="0" workbookViewId="0" topLeftCell="A1">
      <selection activeCell="M29" sqref="M29"/>
    </sheetView>
  </sheetViews>
  <sheetFormatPr defaultColWidth="9.140625" defaultRowHeight="15"/>
  <cols>
    <col min="1" max="1" width="49.00390625" style="47" bestFit="1" customWidth="1"/>
    <col min="2" max="4" width="7.140625" style="47" customWidth="1"/>
    <col min="5" max="5" width="13.140625" style="47" bestFit="1" customWidth="1"/>
    <col min="6" max="8" width="13.00390625" style="47" customWidth="1"/>
    <col min="9" max="9" width="9.140625" style="47" customWidth="1"/>
    <col min="10" max="16384" width="9.140625" style="47" customWidth="1"/>
  </cols>
  <sheetData>
    <row r="1" spans="1:5" ht="15">
      <c r="A1" s="248" t="s">
        <v>347</v>
      </c>
      <c r="B1" s="248"/>
      <c r="C1" s="248"/>
      <c r="D1" s="248"/>
      <c r="E1" s="248"/>
    </row>
    <row r="2" spans="1:5" ht="15">
      <c r="A2" s="248" t="s">
        <v>348</v>
      </c>
      <c r="B2" s="248"/>
      <c r="C2" s="248"/>
      <c r="D2" s="248"/>
      <c r="E2" s="248"/>
    </row>
    <row r="4" spans="1:8" ht="45" customHeight="1">
      <c r="A4" s="275" t="s">
        <v>53</v>
      </c>
      <c r="B4" s="277" t="s">
        <v>85</v>
      </c>
      <c r="C4" s="277" t="s">
        <v>349</v>
      </c>
      <c r="D4" s="277" t="s">
        <v>87</v>
      </c>
      <c r="E4" s="279" t="s">
        <v>350</v>
      </c>
      <c r="F4" s="280"/>
      <c r="G4" s="280"/>
      <c r="H4" s="280"/>
    </row>
    <row r="5" spans="1:8" ht="15">
      <c r="A5" s="276"/>
      <c r="B5" s="278"/>
      <c r="C5" s="278"/>
      <c r="D5" s="278"/>
      <c r="E5" s="97" t="s">
        <v>351</v>
      </c>
      <c r="F5" s="97" t="s">
        <v>352</v>
      </c>
      <c r="G5" s="97" t="s">
        <v>353</v>
      </c>
      <c r="H5" s="97" t="s">
        <v>352</v>
      </c>
    </row>
    <row r="6" spans="1:8" ht="15">
      <c r="A6" s="98" t="s">
        <v>110</v>
      </c>
      <c r="B6" s="99" t="s">
        <v>124</v>
      </c>
      <c r="C6" s="99" t="s">
        <v>125</v>
      </c>
      <c r="D6" s="100" t="s">
        <v>126</v>
      </c>
      <c r="E6" s="101">
        <v>41239056.7</v>
      </c>
      <c r="F6" s="101">
        <v>0</v>
      </c>
      <c r="G6" s="101">
        <v>0</v>
      </c>
      <c r="H6" s="101">
        <v>0</v>
      </c>
    </row>
    <row r="7" spans="1:8" ht="15">
      <c r="A7" s="98" t="s">
        <v>111</v>
      </c>
      <c r="B7" s="99" t="s">
        <v>124</v>
      </c>
      <c r="C7" s="99" t="s">
        <v>128</v>
      </c>
      <c r="D7" s="100" t="s">
        <v>126</v>
      </c>
      <c r="E7" s="101">
        <v>41239056.7</v>
      </c>
      <c r="F7" s="101">
        <v>0</v>
      </c>
      <c r="G7" s="101">
        <v>0</v>
      </c>
      <c r="H7" s="101">
        <v>0</v>
      </c>
    </row>
    <row r="8" spans="1:8" ht="15">
      <c r="A8" s="102" t="s">
        <v>112</v>
      </c>
      <c r="B8" s="103" t="s">
        <v>124</v>
      </c>
      <c r="C8" s="103" t="s">
        <v>128</v>
      </c>
      <c r="D8" s="104" t="s">
        <v>95</v>
      </c>
      <c r="E8" s="105">
        <v>41239056.7</v>
      </c>
      <c r="F8" s="105">
        <v>0</v>
      </c>
      <c r="G8" s="105">
        <v>0</v>
      </c>
      <c r="H8" s="105">
        <v>0</v>
      </c>
    </row>
    <row r="9" spans="1:8" ht="15">
      <c r="A9" s="98" t="s">
        <v>113</v>
      </c>
      <c r="B9" s="99" t="s">
        <v>131</v>
      </c>
      <c r="C9" s="99" t="s">
        <v>128</v>
      </c>
      <c r="D9" s="100" t="s">
        <v>95</v>
      </c>
      <c r="E9" s="101">
        <v>439628.6</v>
      </c>
      <c r="F9" s="101">
        <v>0</v>
      </c>
      <c r="G9" s="101">
        <v>0</v>
      </c>
      <c r="H9" s="101">
        <v>0</v>
      </c>
    </row>
    <row r="10" spans="1:8" ht="15">
      <c r="A10" s="102" t="s">
        <v>114</v>
      </c>
      <c r="B10" s="103" t="s">
        <v>131</v>
      </c>
      <c r="C10" s="103" t="s">
        <v>128</v>
      </c>
      <c r="D10" s="104" t="s">
        <v>133</v>
      </c>
      <c r="E10" s="105">
        <v>261415.4</v>
      </c>
      <c r="F10" s="105">
        <v>0</v>
      </c>
      <c r="G10" s="105">
        <v>0</v>
      </c>
      <c r="H10" s="105">
        <v>0</v>
      </c>
    </row>
    <row r="11" spans="1:8" ht="15">
      <c r="A11" s="102" t="s">
        <v>364</v>
      </c>
      <c r="B11" s="103" t="s">
        <v>131</v>
      </c>
      <c r="C11" s="103" t="s">
        <v>128</v>
      </c>
      <c r="D11" s="104" t="s">
        <v>363</v>
      </c>
      <c r="E11" s="105">
        <v>178213.2</v>
      </c>
      <c r="F11" s="105">
        <v>0</v>
      </c>
      <c r="G11" s="105">
        <v>0</v>
      </c>
      <c r="H11" s="105">
        <v>0</v>
      </c>
    </row>
    <row r="12" spans="1:8" ht="15">
      <c r="A12" s="98" t="s">
        <v>109</v>
      </c>
      <c r="B12" s="99" t="s">
        <v>54</v>
      </c>
      <c r="C12" s="99" t="s">
        <v>54</v>
      </c>
      <c r="D12" s="100" t="s">
        <v>54</v>
      </c>
      <c r="E12" s="101">
        <v>41678685.2</v>
      </c>
      <c r="F12" s="101">
        <v>0</v>
      </c>
      <c r="G12" s="101">
        <v>0</v>
      </c>
      <c r="H12" s="101">
        <v>0</v>
      </c>
    </row>
    <row r="13" spans="1:8" ht="15">
      <c r="A13" s="98" t="s">
        <v>116</v>
      </c>
      <c r="B13" s="99" t="s">
        <v>124</v>
      </c>
      <c r="C13" s="99" t="s">
        <v>137</v>
      </c>
      <c r="D13" s="100" t="s">
        <v>126</v>
      </c>
      <c r="E13" s="101">
        <v>9905866.6</v>
      </c>
      <c r="F13" s="101">
        <v>0</v>
      </c>
      <c r="G13" s="101">
        <v>0</v>
      </c>
      <c r="H13" s="101">
        <v>0</v>
      </c>
    </row>
    <row r="14" spans="1:8" ht="21">
      <c r="A14" s="98" t="s">
        <v>117</v>
      </c>
      <c r="B14" s="99" t="s">
        <v>124</v>
      </c>
      <c r="C14" s="99" t="s">
        <v>139</v>
      </c>
      <c r="D14" s="100" t="s">
        <v>126</v>
      </c>
      <c r="E14" s="101">
        <v>9905866.6</v>
      </c>
      <c r="F14" s="101">
        <v>0</v>
      </c>
      <c r="G14" s="101">
        <v>0</v>
      </c>
      <c r="H14" s="101">
        <v>0</v>
      </c>
    </row>
    <row r="15" spans="1:8" ht="15">
      <c r="A15" s="102" t="s">
        <v>118</v>
      </c>
      <c r="B15" s="103" t="s">
        <v>124</v>
      </c>
      <c r="C15" s="103" t="s">
        <v>139</v>
      </c>
      <c r="D15" s="104" t="s">
        <v>95</v>
      </c>
      <c r="E15" s="105">
        <v>9905866.6</v>
      </c>
      <c r="F15" s="105">
        <v>0</v>
      </c>
      <c r="G15" s="105">
        <v>0</v>
      </c>
      <c r="H15" s="105">
        <v>0</v>
      </c>
    </row>
    <row r="16" spans="1:8" ht="15">
      <c r="A16" s="98" t="s">
        <v>115</v>
      </c>
      <c r="B16" s="99" t="s">
        <v>54</v>
      </c>
      <c r="C16" s="99" t="s">
        <v>54</v>
      </c>
      <c r="D16" s="100" t="s">
        <v>54</v>
      </c>
      <c r="E16" s="101">
        <v>9905866.6</v>
      </c>
      <c r="F16" s="101">
        <v>0</v>
      </c>
      <c r="G16" s="101">
        <v>0</v>
      </c>
      <c r="H16" s="101">
        <v>0</v>
      </c>
    </row>
    <row r="17" spans="1:8" ht="15">
      <c r="A17" s="98" t="s">
        <v>57</v>
      </c>
      <c r="B17" s="99" t="s">
        <v>142</v>
      </c>
      <c r="C17" s="99" t="s">
        <v>143</v>
      </c>
      <c r="D17" s="100" t="s">
        <v>126</v>
      </c>
      <c r="E17" s="101">
        <v>16317003.4</v>
      </c>
      <c r="F17" s="101">
        <v>0</v>
      </c>
      <c r="G17" s="101">
        <v>0</v>
      </c>
      <c r="H17" s="101">
        <v>0</v>
      </c>
    </row>
    <row r="18" spans="1:8" ht="15">
      <c r="A18" s="98" t="s">
        <v>58</v>
      </c>
      <c r="B18" s="99" t="s">
        <v>142</v>
      </c>
      <c r="C18" s="99" t="s">
        <v>125</v>
      </c>
      <c r="D18" s="100" t="s">
        <v>126</v>
      </c>
      <c r="E18" s="101">
        <v>3720120.9</v>
      </c>
      <c r="F18" s="101">
        <v>0</v>
      </c>
      <c r="G18" s="101">
        <v>0</v>
      </c>
      <c r="H18" s="101">
        <v>0</v>
      </c>
    </row>
    <row r="19" spans="1:8" ht="15">
      <c r="A19" s="102" t="s">
        <v>59</v>
      </c>
      <c r="B19" s="103" t="s">
        <v>142</v>
      </c>
      <c r="C19" s="103" t="s">
        <v>128</v>
      </c>
      <c r="D19" s="104" t="s">
        <v>126</v>
      </c>
      <c r="E19" s="105">
        <v>1077101.5</v>
      </c>
      <c r="F19" s="105">
        <v>0</v>
      </c>
      <c r="G19" s="105">
        <v>0</v>
      </c>
      <c r="H19" s="105">
        <v>0</v>
      </c>
    </row>
    <row r="20" spans="1:8" ht="15">
      <c r="A20" s="102" t="s">
        <v>268</v>
      </c>
      <c r="B20" s="103" t="s">
        <v>142</v>
      </c>
      <c r="C20" s="103" t="s">
        <v>141</v>
      </c>
      <c r="D20" s="104" t="s">
        <v>126</v>
      </c>
      <c r="E20" s="105">
        <v>2643019.4</v>
      </c>
      <c r="F20" s="105">
        <v>0</v>
      </c>
      <c r="G20" s="105">
        <v>0</v>
      </c>
      <c r="H20" s="105">
        <v>0</v>
      </c>
    </row>
    <row r="21" spans="1:8" ht="15">
      <c r="A21" s="98" t="s">
        <v>60</v>
      </c>
      <c r="B21" s="99" t="s">
        <v>142</v>
      </c>
      <c r="C21" s="99" t="s">
        <v>137</v>
      </c>
      <c r="D21" s="100" t="s">
        <v>126</v>
      </c>
      <c r="E21" s="101">
        <v>601271.8</v>
      </c>
      <c r="F21" s="101">
        <v>0</v>
      </c>
      <c r="G21" s="101">
        <v>0</v>
      </c>
      <c r="H21" s="101">
        <v>0</v>
      </c>
    </row>
    <row r="22" spans="1:8" ht="15">
      <c r="A22" s="102" t="s">
        <v>61</v>
      </c>
      <c r="B22" s="103" t="s">
        <v>142</v>
      </c>
      <c r="C22" s="103" t="s">
        <v>139</v>
      </c>
      <c r="D22" s="104" t="s">
        <v>126</v>
      </c>
      <c r="E22" s="105">
        <v>573272</v>
      </c>
      <c r="F22" s="105">
        <v>0</v>
      </c>
      <c r="G22" s="105">
        <v>0</v>
      </c>
      <c r="H22" s="105">
        <v>0</v>
      </c>
    </row>
    <row r="23" spans="1:8" ht="15">
      <c r="A23" s="102" t="s">
        <v>62</v>
      </c>
      <c r="B23" s="103" t="s">
        <v>142</v>
      </c>
      <c r="C23" s="103" t="s">
        <v>149</v>
      </c>
      <c r="D23" s="104" t="s">
        <v>126</v>
      </c>
      <c r="E23" s="105">
        <v>27999.8</v>
      </c>
      <c r="F23" s="105">
        <v>0</v>
      </c>
      <c r="G23" s="105">
        <v>0</v>
      </c>
      <c r="H23" s="105">
        <v>0</v>
      </c>
    </row>
    <row r="24" spans="1:8" ht="15">
      <c r="A24" s="98" t="s">
        <v>65</v>
      </c>
      <c r="B24" s="99" t="s">
        <v>142</v>
      </c>
      <c r="C24" s="99" t="s">
        <v>154</v>
      </c>
      <c r="D24" s="100" t="s">
        <v>126</v>
      </c>
      <c r="E24" s="101">
        <v>241455.8</v>
      </c>
      <c r="F24" s="101">
        <v>0</v>
      </c>
      <c r="G24" s="101">
        <v>0</v>
      </c>
      <c r="H24" s="101">
        <v>0</v>
      </c>
    </row>
    <row r="25" spans="1:8" ht="15">
      <c r="A25" s="98" t="s">
        <v>66</v>
      </c>
      <c r="B25" s="99" t="s">
        <v>142</v>
      </c>
      <c r="C25" s="99" t="s">
        <v>155</v>
      </c>
      <c r="D25" s="100" t="s">
        <v>126</v>
      </c>
      <c r="E25" s="101">
        <v>241455.8</v>
      </c>
      <c r="F25" s="101">
        <v>0</v>
      </c>
      <c r="G25" s="101">
        <v>0</v>
      </c>
      <c r="H25" s="101">
        <v>0</v>
      </c>
    </row>
    <row r="26" spans="1:8" ht="15">
      <c r="A26" s="102" t="s">
        <v>67</v>
      </c>
      <c r="B26" s="103" t="s">
        <v>142</v>
      </c>
      <c r="C26" s="103" t="s">
        <v>155</v>
      </c>
      <c r="D26" s="104" t="s">
        <v>95</v>
      </c>
      <c r="E26" s="105">
        <v>241455.8</v>
      </c>
      <c r="F26" s="105">
        <v>0</v>
      </c>
      <c r="G26" s="105">
        <v>0</v>
      </c>
      <c r="H26" s="105">
        <v>0</v>
      </c>
    </row>
    <row r="27" spans="1:8" ht="15">
      <c r="A27" s="98" t="s">
        <v>68</v>
      </c>
      <c r="B27" s="99" t="s">
        <v>142</v>
      </c>
      <c r="C27" s="99" t="s">
        <v>157</v>
      </c>
      <c r="D27" s="100" t="s">
        <v>126</v>
      </c>
      <c r="E27" s="101">
        <v>1150915.6</v>
      </c>
      <c r="F27" s="101">
        <v>0</v>
      </c>
      <c r="G27" s="101">
        <v>0</v>
      </c>
      <c r="H27" s="101">
        <v>0</v>
      </c>
    </row>
    <row r="28" spans="1:8" ht="15">
      <c r="A28" s="98" t="s">
        <v>69</v>
      </c>
      <c r="B28" s="99" t="s">
        <v>142</v>
      </c>
      <c r="C28" s="99" t="s">
        <v>158</v>
      </c>
      <c r="D28" s="100" t="s">
        <v>126</v>
      </c>
      <c r="E28" s="101">
        <v>1150915.6</v>
      </c>
      <c r="F28" s="101">
        <v>0</v>
      </c>
      <c r="G28" s="101">
        <v>0</v>
      </c>
      <c r="H28" s="101">
        <v>0</v>
      </c>
    </row>
    <row r="29" spans="1:8" ht="15">
      <c r="A29" s="98" t="s">
        <v>70</v>
      </c>
      <c r="B29" s="99" t="s">
        <v>142</v>
      </c>
      <c r="C29" s="99" t="s">
        <v>158</v>
      </c>
      <c r="D29" s="100" t="s">
        <v>95</v>
      </c>
      <c r="E29" s="101">
        <v>830423</v>
      </c>
      <c r="F29" s="101">
        <v>0</v>
      </c>
      <c r="G29" s="101">
        <v>0</v>
      </c>
      <c r="H29" s="101">
        <v>0</v>
      </c>
    </row>
    <row r="30" spans="1:8" ht="15">
      <c r="A30" s="102" t="s">
        <v>71</v>
      </c>
      <c r="B30" s="103" t="s">
        <v>142</v>
      </c>
      <c r="C30" s="103" t="s">
        <v>158</v>
      </c>
      <c r="D30" s="104" t="s">
        <v>160</v>
      </c>
      <c r="E30" s="105">
        <v>776103.8</v>
      </c>
      <c r="F30" s="105">
        <v>0</v>
      </c>
      <c r="G30" s="105">
        <v>0</v>
      </c>
      <c r="H30" s="105">
        <v>0</v>
      </c>
    </row>
    <row r="31" spans="1:8" ht="15">
      <c r="A31" s="102" t="s">
        <v>313</v>
      </c>
      <c r="B31" s="103" t="s">
        <v>142</v>
      </c>
      <c r="C31" s="103" t="s">
        <v>158</v>
      </c>
      <c r="D31" s="104" t="s">
        <v>133</v>
      </c>
      <c r="E31" s="105">
        <v>50929</v>
      </c>
      <c r="F31" s="105">
        <v>0</v>
      </c>
      <c r="G31" s="105">
        <v>0</v>
      </c>
      <c r="H31" s="105">
        <v>0</v>
      </c>
    </row>
    <row r="32" spans="1:8" ht="15">
      <c r="A32" s="102" t="s">
        <v>1509</v>
      </c>
      <c r="B32" s="103" t="s">
        <v>142</v>
      </c>
      <c r="C32" s="103" t="s">
        <v>158</v>
      </c>
      <c r="D32" s="104" t="s">
        <v>1510</v>
      </c>
      <c r="E32" s="105">
        <v>3390.2</v>
      </c>
      <c r="F32" s="105">
        <v>0</v>
      </c>
      <c r="G32" s="105">
        <v>0</v>
      </c>
      <c r="H32" s="105">
        <v>0</v>
      </c>
    </row>
    <row r="33" spans="1:8" ht="15">
      <c r="A33" s="102" t="s">
        <v>108</v>
      </c>
      <c r="B33" s="103" t="s">
        <v>142</v>
      </c>
      <c r="C33" s="103" t="s">
        <v>158</v>
      </c>
      <c r="D33" s="104" t="s">
        <v>179</v>
      </c>
      <c r="E33" s="105">
        <v>60502.2</v>
      </c>
      <c r="F33" s="105">
        <v>0</v>
      </c>
      <c r="G33" s="105">
        <v>0</v>
      </c>
      <c r="H33" s="105">
        <v>0</v>
      </c>
    </row>
    <row r="34" spans="1:8" ht="15">
      <c r="A34" s="102" t="s">
        <v>72</v>
      </c>
      <c r="B34" s="103" t="s">
        <v>142</v>
      </c>
      <c r="C34" s="103" t="s">
        <v>158</v>
      </c>
      <c r="D34" s="104" t="s">
        <v>162</v>
      </c>
      <c r="E34" s="105">
        <v>259990.4</v>
      </c>
      <c r="F34" s="105">
        <v>0</v>
      </c>
      <c r="G34" s="105">
        <v>0</v>
      </c>
      <c r="H34" s="105">
        <v>0</v>
      </c>
    </row>
    <row r="35" spans="1:8" ht="15">
      <c r="A35" s="98" t="s">
        <v>73</v>
      </c>
      <c r="B35" s="99" t="s">
        <v>142</v>
      </c>
      <c r="C35" s="99" t="s">
        <v>164</v>
      </c>
      <c r="D35" s="100" t="s">
        <v>126</v>
      </c>
      <c r="E35" s="101">
        <v>10603239.4</v>
      </c>
      <c r="F35" s="101">
        <v>0</v>
      </c>
      <c r="G35" s="101">
        <v>0</v>
      </c>
      <c r="H35" s="101">
        <v>0</v>
      </c>
    </row>
    <row r="36" spans="1:8" ht="15">
      <c r="A36" s="102" t="s">
        <v>281</v>
      </c>
      <c r="B36" s="103" t="s">
        <v>142</v>
      </c>
      <c r="C36" s="103" t="s">
        <v>562</v>
      </c>
      <c r="D36" s="104" t="s">
        <v>126</v>
      </c>
      <c r="E36" s="105">
        <v>1776655.6</v>
      </c>
      <c r="F36" s="105">
        <v>0</v>
      </c>
      <c r="G36" s="105">
        <v>0</v>
      </c>
      <c r="H36" s="105">
        <v>0</v>
      </c>
    </row>
    <row r="37" spans="1:8" ht="21">
      <c r="A37" s="98" t="s">
        <v>74</v>
      </c>
      <c r="B37" s="99" t="s">
        <v>142</v>
      </c>
      <c r="C37" s="99" t="s">
        <v>166</v>
      </c>
      <c r="D37" s="100" t="s">
        <v>126</v>
      </c>
      <c r="E37" s="101">
        <v>594014</v>
      </c>
      <c r="F37" s="101">
        <v>0</v>
      </c>
      <c r="G37" s="101">
        <v>0</v>
      </c>
      <c r="H37" s="101">
        <v>0</v>
      </c>
    </row>
    <row r="38" spans="1:8" ht="15">
      <c r="A38" s="102" t="s">
        <v>75</v>
      </c>
      <c r="B38" s="103" t="s">
        <v>142</v>
      </c>
      <c r="C38" s="103" t="s">
        <v>166</v>
      </c>
      <c r="D38" s="104" t="s">
        <v>95</v>
      </c>
      <c r="E38" s="105">
        <v>294638.6</v>
      </c>
      <c r="F38" s="105">
        <v>0</v>
      </c>
      <c r="G38" s="105">
        <v>0</v>
      </c>
      <c r="H38" s="105">
        <v>0</v>
      </c>
    </row>
    <row r="39" spans="1:8" ht="15">
      <c r="A39" s="102" t="s">
        <v>269</v>
      </c>
      <c r="B39" s="103" t="s">
        <v>142</v>
      </c>
      <c r="C39" s="103" t="s">
        <v>166</v>
      </c>
      <c r="D39" s="104" t="s">
        <v>314</v>
      </c>
      <c r="E39" s="105">
        <v>299375.4</v>
      </c>
      <c r="F39" s="105">
        <v>0</v>
      </c>
      <c r="G39" s="105">
        <v>0</v>
      </c>
      <c r="H39" s="105">
        <v>0</v>
      </c>
    </row>
    <row r="40" spans="1:8" ht="15">
      <c r="A40" s="102" t="s">
        <v>282</v>
      </c>
      <c r="B40" s="103" t="s">
        <v>142</v>
      </c>
      <c r="C40" s="103" t="s">
        <v>354</v>
      </c>
      <c r="D40" s="104" t="s">
        <v>126</v>
      </c>
      <c r="E40" s="105">
        <v>644476.9</v>
      </c>
      <c r="F40" s="105">
        <v>0</v>
      </c>
      <c r="G40" s="105">
        <v>0</v>
      </c>
      <c r="H40" s="105">
        <v>0</v>
      </c>
    </row>
    <row r="41" spans="1:8" ht="15">
      <c r="A41" s="98" t="s">
        <v>270</v>
      </c>
      <c r="B41" s="99" t="s">
        <v>142</v>
      </c>
      <c r="C41" s="99" t="s">
        <v>315</v>
      </c>
      <c r="D41" s="100" t="s">
        <v>126</v>
      </c>
      <c r="E41" s="101">
        <v>7588092.9</v>
      </c>
      <c r="F41" s="101">
        <v>0</v>
      </c>
      <c r="G41" s="101">
        <v>0</v>
      </c>
      <c r="H41" s="101">
        <v>0</v>
      </c>
    </row>
    <row r="42" spans="1:8" ht="15">
      <c r="A42" s="102" t="s">
        <v>270</v>
      </c>
      <c r="B42" s="103" t="s">
        <v>142</v>
      </c>
      <c r="C42" s="103" t="s">
        <v>315</v>
      </c>
      <c r="D42" s="104" t="s">
        <v>175</v>
      </c>
      <c r="E42" s="105">
        <v>7588092.9</v>
      </c>
      <c r="F42" s="105">
        <v>0</v>
      </c>
      <c r="G42" s="105">
        <v>0</v>
      </c>
      <c r="H42" s="105">
        <v>0</v>
      </c>
    </row>
    <row r="43" spans="1:8" ht="15">
      <c r="A43" s="98" t="s">
        <v>119</v>
      </c>
      <c r="B43" s="99" t="s">
        <v>168</v>
      </c>
      <c r="C43" s="99" t="s">
        <v>143</v>
      </c>
      <c r="D43" s="100" t="s">
        <v>126</v>
      </c>
      <c r="E43" s="101">
        <v>4195900</v>
      </c>
      <c r="F43" s="101">
        <v>0</v>
      </c>
      <c r="G43" s="101">
        <v>0</v>
      </c>
      <c r="H43" s="101">
        <v>0</v>
      </c>
    </row>
    <row r="44" spans="1:8" ht="15">
      <c r="A44" s="98" t="s">
        <v>120</v>
      </c>
      <c r="B44" s="99" t="s">
        <v>168</v>
      </c>
      <c r="C44" s="99" t="s">
        <v>157</v>
      </c>
      <c r="D44" s="100" t="s">
        <v>126</v>
      </c>
      <c r="E44" s="101">
        <v>4195900</v>
      </c>
      <c r="F44" s="101">
        <v>0</v>
      </c>
      <c r="G44" s="101">
        <v>0</v>
      </c>
      <c r="H44" s="101">
        <v>0</v>
      </c>
    </row>
    <row r="45" spans="1:8" ht="15">
      <c r="A45" s="98" t="s">
        <v>283</v>
      </c>
      <c r="B45" s="99" t="s">
        <v>168</v>
      </c>
      <c r="C45" s="99" t="s">
        <v>324</v>
      </c>
      <c r="D45" s="100" t="s">
        <v>126</v>
      </c>
      <c r="E45" s="101">
        <v>4195900</v>
      </c>
      <c r="F45" s="101">
        <v>0</v>
      </c>
      <c r="G45" s="101">
        <v>0</v>
      </c>
      <c r="H45" s="101">
        <v>0</v>
      </c>
    </row>
    <row r="46" spans="1:8" ht="15">
      <c r="A46" s="102" t="s">
        <v>716</v>
      </c>
      <c r="B46" s="103" t="s">
        <v>168</v>
      </c>
      <c r="C46" s="103" t="s">
        <v>324</v>
      </c>
      <c r="D46" s="104" t="s">
        <v>95</v>
      </c>
      <c r="E46" s="105">
        <v>4195900</v>
      </c>
      <c r="F46" s="105">
        <v>0</v>
      </c>
      <c r="G46" s="105">
        <v>0</v>
      </c>
      <c r="H46" s="105">
        <v>0</v>
      </c>
    </row>
    <row r="47" spans="1:8" ht="15">
      <c r="A47" s="98" t="s">
        <v>271</v>
      </c>
      <c r="B47" s="99" t="s">
        <v>326</v>
      </c>
      <c r="C47" s="99" t="s">
        <v>143</v>
      </c>
      <c r="D47" s="100" t="s">
        <v>126</v>
      </c>
      <c r="E47" s="101">
        <v>122865405.9</v>
      </c>
      <c r="F47" s="101">
        <v>0</v>
      </c>
      <c r="G47" s="101">
        <v>2382.9</v>
      </c>
      <c r="H47" s="101">
        <v>0</v>
      </c>
    </row>
    <row r="48" spans="1:8" ht="15">
      <c r="A48" s="98" t="s">
        <v>272</v>
      </c>
      <c r="B48" s="99" t="s">
        <v>326</v>
      </c>
      <c r="C48" s="99" t="s">
        <v>137</v>
      </c>
      <c r="D48" s="100" t="s">
        <v>126</v>
      </c>
      <c r="E48" s="101">
        <v>122865405.9</v>
      </c>
      <c r="F48" s="101">
        <v>0</v>
      </c>
      <c r="G48" s="101">
        <v>2382.9</v>
      </c>
      <c r="H48" s="101">
        <v>0</v>
      </c>
    </row>
    <row r="49" spans="1:8" ht="15">
      <c r="A49" s="98" t="s">
        <v>273</v>
      </c>
      <c r="B49" s="99" t="s">
        <v>326</v>
      </c>
      <c r="C49" s="99" t="s">
        <v>139</v>
      </c>
      <c r="D49" s="100" t="s">
        <v>126</v>
      </c>
      <c r="E49" s="101">
        <v>122865405.9</v>
      </c>
      <c r="F49" s="101">
        <v>0</v>
      </c>
      <c r="G49" s="101">
        <v>2382.9</v>
      </c>
      <c r="H49" s="101">
        <v>0</v>
      </c>
    </row>
    <row r="50" spans="1:8" ht="15">
      <c r="A50" s="98" t="s">
        <v>272</v>
      </c>
      <c r="B50" s="99" t="s">
        <v>326</v>
      </c>
      <c r="C50" s="99" t="s">
        <v>139</v>
      </c>
      <c r="D50" s="100" t="s">
        <v>95</v>
      </c>
      <c r="E50" s="101">
        <v>118039060.6</v>
      </c>
      <c r="F50" s="101">
        <v>0</v>
      </c>
      <c r="G50" s="101">
        <v>2382.9</v>
      </c>
      <c r="H50" s="101">
        <v>0</v>
      </c>
    </row>
    <row r="51" spans="1:8" ht="22.5">
      <c r="A51" s="102" t="s">
        <v>715</v>
      </c>
      <c r="B51" s="103" t="s">
        <v>326</v>
      </c>
      <c r="C51" s="103" t="s">
        <v>139</v>
      </c>
      <c r="D51" s="104" t="s">
        <v>160</v>
      </c>
      <c r="E51" s="105">
        <v>996563.1</v>
      </c>
      <c r="F51" s="105">
        <v>0</v>
      </c>
      <c r="G51" s="105">
        <v>0</v>
      </c>
      <c r="H51" s="105">
        <v>0</v>
      </c>
    </row>
    <row r="52" spans="1:8" ht="22.5">
      <c r="A52" s="102" t="s">
        <v>274</v>
      </c>
      <c r="B52" s="103" t="s">
        <v>326</v>
      </c>
      <c r="C52" s="103" t="s">
        <v>139</v>
      </c>
      <c r="D52" s="104" t="s">
        <v>331</v>
      </c>
      <c r="E52" s="105">
        <v>2118</v>
      </c>
      <c r="F52" s="105">
        <v>0</v>
      </c>
      <c r="G52" s="105">
        <v>0</v>
      </c>
      <c r="H52" s="105">
        <v>0</v>
      </c>
    </row>
    <row r="53" spans="1:8" ht="15">
      <c r="A53" s="102" t="s">
        <v>275</v>
      </c>
      <c r="B53" s="103" t="s">
        <v>326</v>
      </c>
      <c r="C53" s="103" t="s">
        <v>139</v>
      </c>
      <c r="D53" s="104" t="s">
        <v>327</v>
      </c>
      <c r="E53" s="105">
        <v>117040379.5</v>
      </c>
      <c r="F53" s="105">
        <v>0</v>
      </c>
      <c r="G53" s="105">
        <v>2382.9</v>
      </c>
      <c r="H53" s="105">
        <v>0</v>
      </c>
    </row>
    <row r="54" spans="1:8" ht="15">
      <c r="A54" s="102" t="s">
        <v>563</v>
      </c>
      <c r="B54" s="103" t="s">
        <v>326</v>
      </c>
      <c r="C54" s="103" t="s">
        <v>139</v>
      </c>
      <c r="D54" s="104" t="s">
        <v>314</v>
      </c>
      <c r="E54" s="105">
        <v>4826345.4</v>
      </c>
      <c r="F54" s="105">
        <v>0</v>
      </c>
      <c r="G54" s="105">
        <v>0</v>
      </c>
      <c r="H54" s="105">
        <v>0</v>
      </c>
    </row>
    <row r="55" spans="1:8" ht="21">
      <c r="A55" s="98" t="s">
        <v>276</v>
      </c>
      <c r="B55" s="99" t="s">
        <v>564</v>
      </c>
      <c r="C55" s="99" t="s">
        <v>143</v>
      </c>
      <c r="D55" s="100" t="s">
        <v>126</v>
      </c>
      <c r="E55" s="101">
        <v>4185000</v>
      </c>
      <c r="F55" s="101">
        <v>0</v>
      </c>
      <c r="G55" s="101">
        <v>0</v>
      </c>
      <c r="H55" s="101">
        <v>0</v>
      </c>
    </row>
    <row r="56" spans="1:8" ht="15">
      <c r="A56" s="98" t="s">
        <v>277</v>
      </c>
      <c r="B56" s="99" t="s">
        <v>564</v>
      </c>
      <c r="C56" s="99" t="s">
        <v>125</v>
      </c>
      <c r="D56" s="100" t="s">
        <v>126</v>
      </c>
      <c r="E56" s="101">
        <v>4185000</v>
      </c>
      <c r="F56" s="101">
        <v>0</v>
      </c>
      <c r="G56" s="101">
        <v>0</v>
      </c>
      <c r="H56" s="101">
        <v>0</v>
      </c>
    </row>
    <row r="57" spans="1:8" ht="15">
      <c r="A57" s="98" t="s">
        <v>278</v>
      </c>
      <c r="B57" s="99" t="s">
        <v>564</v>
      </c>
      <c r="C57" s="99" t="s">
        <v>128</v>
      </c>
      <c r="D57" s="100" t="s">
        <v>126</v>
      </c>
      <c r="E57" s="101">
        <v>4185000</v>
      </c>
      <c r="F57" s="101">
        <v>0</v>
      </c>
      <c r="G57" s="101">
        <v>0</v>
      </c>
      <c r="H57" s="101">
        <v>0</v>
      </c>
    </row>
    <row r="58" spans="1:8" ht="15">
      <c r="A58" s="98" t="s">
        <v>279</v>
      </c>
      <c r="B58" s="99" t="s">
        <v>564</v>
      </c>
      <c r="C58" s="99" t="s">
        <v>128</v>
      </c>
      <c r="D58" s="100" t="s">
        <v>179</v>
      </c>
      <c r="E58" s="101">
        <v>4185000</v>
      </c>
      <c r="F58" s="101">
        <v>0</v>
      </c>
      <c r="G58" s="101">
        <v>0</v>
      </c>
      <c r="H58" s="101">
        <v>0</v>
      </c>
    </row>
    <row r="59" spans="1:8" ht="15">
      <c r="A59" s="102" t="s">
        <v>280</v>
      </c>
      <c r="B59" s="103" t="s">
        <v>564</v>
      </c>
      <c r="C59" s="103" t="s">
        <v>128</v>
      </c>
      <c r="D59" s="104" t="s">
        <v>565</v>
      </c>
      <c r="E59" s="105">
        <v>4185000</v>
      </c>
      <c r="F59" s="105">
        <v>0</v>
      </c>
      <c r="G59" s="105">
        <v>0</v>
      </c>
      <c r="H59" s="105">
        <v>0</v>
      </c>
    </row>
    <row r="60" spans="1:8" ht="15">
      <c r="A60" s="98" t="s">
        <v>55</v>
      </c>
      <c r="B60" s="99" t="s">
        <v>54</v>
      </c>
      <c r="C60" s="99" t="s">
        <v>54</v>
      </c>
      <c r="D60" s="100" t="s">
        <v>54</v>
      </c>
      <c r="E60" s="101">
        <v>147563309.4</v>
      </c>
      <c r="F60" s="101">
        <v>0</v>
      </c>
      <c r="G60" s="101">
        <v>2382.9</v>
      </c>
      <c r="H60" s="101">
        <v>0</v>
      </c>
    </row>
    <row r="61" spans="1:8" ht="15">
      <c r="A61" s="98" t="s">
        <v>178</v>
      </c>
      <c r="B61" s="99" t="s">
        <v>54</v>
      </c>
      <c r="C61" s="99" t="s">
        <v>54</v>
      </c>
      <c r="D61" s="100" t="s">
        <v>54</v>
      </c>
      <c r="E61" s="101">
        <v>199147861.2</v>
      </c>
      <c r="F61" s="101">
        <v>0</v>
      </c>
      <c r="G61" s="101">
        <v>2382.9</v>
      </c>
      <c r="H61" s="101">
        <v>0</v>
      </c>
    </row>
    <row r="62" spans="1:8" ht="24">
      <c r="A62" s="106" t="s">
        <v>302</v>
      </c>
      <c r="B62" s="99" t="s">
        <v>54</v>
      </c>
      <c r="C62" s="99" t="s">
        <v>54</v>
      </c>
      <c r="D62" s="100" t="s">
        <v>54</v>
      </c>
      <c r="E62" s="107">
        <f>E63+E64</f>
        <v>199547861.2</v>
      </c>
      <c r="F62" s="107">
        <f>F63+F64</f>
        <v>0</v>
      </c>
      <c r="G62" s="107">
        <f>G63+G64</f>
        <v>2382.9</v>
      </c>
      <c r="H62" s="107">
        <f>H63+H64</f>
        <v>0</v>
      </c>
    </row>
    <row r="63" spans="1:8" ht="15">
      <c r="A63" s="106" t="s">
        <v>303</v>
      </c>
      <c r="B63" s="99" t="s">
        <v>54</v>
      </c>
      <c r="C63" s="99" t="s">
        <v>54</v>
      </c>
      <c r="D63" s="100" t="s">
        <v>54</v>
      </c>
      <c r="E63" s="107">
        <v>199147861.2</v>
      </c>
      <c r="F63" s="107">
        <v>0</v>
      </c>
      <c r="G63" s="107">
        <v>2382.9</v>
      </c>
      <c r="H63" s="107">
        <v>0</v>
      </c>
    </row>
    <row r="64" spans="1:8" ht="15">
      <c r="A64" s="106" t="s">
        <v>304</v>
      </c>
      <c r="B64" s="99" t="s">
        <v>54</v>
      </c>
      <c r="C64" s="99" t="s">
        <v>54</v>
      </c>
      <c r="D64" s="100" t="s">
        <v>54</v>
      </c>
      <c r="E64" s="107">
        <v>400000</v>
      </c>
      <c r="F64" s="107">
        <v>0</v>
      </c>
      <c r="G64" s="107">
        <v>0</v>
      </c>
      <c r="H64" s="107">
        <v>0</v>
      </c>
    </row>
    <row r="65" spans="1:8" ht="15">
      <c r="A65" s="106" t="s">
        <v>355</v>
      </c>
      <c r="B65" s="99" t="s">
        <v>54</v>
      </c>
      <c r="C65" s="99" t="s">
        <v>54</v>
      </c>
      <c r="D65" s="108" t="s">
        <v>54</v>
      </c>
      <c r="E65" s="101">
        <v>24454527.7</v>
      </c>
      <c r="F65" s="101">
        <v>0</v>
      </c>
      <c r="G65" s="101">
        <v>0</v>
      </c>
      <c r="H65" s="101">
        <v>5106250</v>
      </c>
    </row>
    <row r="66" spans="1:8" ht="24">
      <c r="A66" s="106" t="s">
        <v>306</v>
      </c>
      <c r="B66" s="99" t="s">
        <v>54</v>
      </c>
      <c r="C66" s="99" t="s">
        <v>54</v>
      </c>
      <c r="D66" s="108" t="s">
        <v>54</v>
      </c>
      <c r="E66" s="101">
        <v>0</v>
      </c>
      <c r="F66" s="101">
        <v>0</v>
      </c>
      <c r="G66" s="101">
        <v>0</v>
      </c>
      <c r="H66" s="101">
        <v>0</v>
      </c>
    </row>
  </sheetData>
  <sheetProtection/>
  <mergeCells count="7">
    <mergeCell ref="A1:E1"/>
    <mergeCell ref="A2:E2"/>
    <mergeCell ref="A4:A5"/>
    <mergeCell ref="B4:B5"/>
    <mergeCell ref="C4:C5"/>
    <mergeCell ref="D4:D5"/>
    <mergeCell ref="E4:H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4"/>
  </sheetPr>
  <dimension ref="A1:E69"/>
  <sheetViews>
    <sheetView tabSelected="1" zoomScalePageLayoutView="0" workbookViewId="0" topLeftCell="A1">
      <selection activeCell="J28" sqref="J28"/>
    </sheetView>
  </sheetViews>
  <sheetFormatPr defaultColWidth="9.140625" defaultRowHeight="15"/>
  <cols>
    <col min="1" max="1" width="49.00390625" style="47" customWidth="1"/>
    <col min="2" max="4" width="7.140625" style="47" customWidth="1"/>
    <col min="5" max="5" width="16.8515625" style="47" customWidth="1"/>
    <col min="6" max="6" width="9.140625" style="47" customWidth="1"/>
    <col min="7" max="16384" width="9.140625" style="47" customWidth="1"/>
  </cols>
  <sheetData>
    <row r="1" spans="1:5" ht="15">
      <c r="A1" s="248" t="s">
        <v>356</v>
      </c>
      <c r="B1" s="248"/>
      <c r="C1" s="248"/>
      <c r="D1" s="248"/>
      <c r="E1" s="248"/>
    </row>
    <row r="3" spans="1:5" ht="45" customHeight="1">
      <c r="A3" s="275" t="s">
        <v>53</v>
      </c>
      <c r="B3" s="277" t="s">
        <v>85</v>
      </c>
      <c r="C3" s="277" t="s">
        <v>349</v>
      </c>
      <c r="D3" s="277" t="s">
        <v>87</v>
      </c>
      <c r="E3" s="96" t="s">
        <v>350</v>
      </c>
    </row>
    <row r="4" spans="1:5" ht="15">
      <c r="A4" s="276"/>
      <c r="B4" s="278"/>
      <c r="C4" s="278"/>
      <c r="D4" s="278"/>
      <c r="E4" s="96" t="s">
        <v>351</v>
      </c>
    </row>
    <row r="5" spans="1:5" ht="15">
      <c r="A5" s="98" t="s">
        <v>110</v>
      </c>
      <c r="B5" s="99" t="s">
        <v>124</v>
      </c>
      <c r="C5" s="99" t="s">
        <v>125</v>
      </c>
      <c r="D5" s="100" t="s">
        <v>126</v>
      </c>
      <c r="E5" s="101">
        <v>41239056.7</v>
      </c>
    </row>
    <row r="6" spans="1:5" ht="15">
      <c r="A6" s="98" t="s">
        <v>111</v>
      </c>
      <c r="B6" s="99" t="s">
        <v>124</v>
      </c>
      <c r="C6" s="99" t="s">
        <v>128</v>
      </c>
      <c r="D6" s="100" t="s">
        <v>126</v>
      </c>
      <c r="E6" s="101">
        <v>41239056.7</v>
      </c>
    </row>
    <row r="7" spans="1:5" ht="15">
      <c r="A7" s="102" t="s">
        <v>112</v>
      </c>
      <c r="B7" s="103" t="s">
        <v>124</v>
      </c>
      <c r="C7" s="103" t="s">
        <v>128</v>
      </c>
      <c r="D7" s="104" t="s">
        <v>95</v>
      </c>
      <c r="E7" s="105">
        <v>41239056.7</v>
      </c>
    </row>
    <row r="8" spans="1:5" ht="15">
      <c r="A8" s="98" t="s">
        <v>113</v>
      </c>
      <c r="B8" s="99" t="s">
        <v>131</v>
      </c>
      <c r="C8" s="99" t="s">
        <v>128</v>
      </c>
      <c r="D8" s="100" t="s">
        <v>95</v>
      </c>
      <c r="E8" s="101">
        <v>450856.7</v>
      </c>
    </row>
    <row r="9" spans="1:5" ht="15">
      <c r="A9" s="102" t="s">
        <v>114</v>
      </c>
      <c r="B9" s="103" t="s">
        <v>131</v>
      </c>
      <c r="C9" s="103" t="s">
        <v>128</v>
      </c>
      <c r="D9" s="104" t="s">
        <v>133</v>
      </c>
      <c r="E9" s="105">
        <v>272643.5</v>
      </c>
    </row>
    <row r="10" spans="1:5" ht="15">
      <c r="A10" s="102" t="s">
        <v>364</v>
      </c>
      <c r="B10" s="103" t="s">
        <v>131</v>
      </c>
      <c r="C10" s="103" t="s">
        <v>128</v>
      </c>
      <c r="D10" s="104" t="s">
        <v>363</v>
      </c>
      <c r="E10" s="105">
        <v>178213.2</v>
      </c>
    </row>
    <row r="11" spans="1:5" ht="15">
      <c r="A11" s="98" t="s">
        <v>109</v>
      </c>
      <c r="B11" s="99" t="s">
        <v>54</v>
      </c>
      <c r="C11" s="99" t="s">
        <v>54</v>
      </c>
      <c r="D11" s="100" t="s">
        <v>54</v>
      </c>
      <c r="E11" s="101">
        <v>41689913.3</v>
      </c>
    </row>
    <row r="12" spans="1:5" ht="15">
      <c r="A12" s="98" t="s">
        <v>116</v>
      </c>
      <c r="B12" s="99" t="s">
        <v>124</v>
      </c>
      <c r="C12" s="99" t="s">
        <v>137</v>
      </c>
      <c r="D12" s="100" t="s">
        <v>126</v>
      </c>
      <c r="E12" s="101">
        <v>9905866.6</v>
      </c>
    </row>
    <row r="13" spans="1:5" ht="21">
      <c r="A13" s="98" t="s">
        <v>117</v>
      </c>
      <c r="B13" s="99" t="s">
        <v>124</v>
      </c>
      <c r="C13" s="99" t="s">
        <v>139</v>
      </c>
      <c r="D13" s="100" t="s">
        <v>126</v>
      </c>
      <c r="E13" s="101">
        <v>9905866.6</v>
      </c>
    </row>
    <row r="14" spans="1:5" ht="15">
      <c r="A14" s="102" t="s">
        <v>118</v>
      </c>
      <c r="B14" s="103" t="s">
        <v>124</v>
      </c>
      <c r="C14" s="103" t="s">
        <v>139</v>
      </c>
      <c r="D14" s="104" t="s">
        <v>95</v>
      </c>
      <c r="E14" s="105">
        <v>9905866.6</v>
      </c>
    </row>
    <row r="15" spans="1:5" ht="15">
      <c r="A15" s="98" t="s">
        <v>115</v>
      </c>
      <c r="B15" s="99" t="s">
        <v>54</v>
      </c>
      <c r="C15" s="99" t="s">
        <v>54</v>
      </c>
      <c r="D15" s="100" t="s">
        <v>54</v>
      </c>
      <c r="E15" s="101">
        <v>9905866.6</v>
      </c>
    </row>
    <row r="16" spans="1:5" ht="15">
      <c r="A16" s="98" t="s">
        <v>57</v>
      </c>
      <c r="B16" s="99" t="s">
        <v>142</v>
      </c>
      <c r="C16" s="99" t="s">
        <v>143</v>
      </c>
      <c r="D16" s="100" t="s">
        <v>126</v>
      </c>
      <c r="E16" s="101">
        <v>14457901</v>
      </c>
    </row>
    <row r="17" spans="1:5" ht="15">
      <c r="A17" s="98" t="s">
        <v>58</v>
      </c>
      <c r="B17" s="99" t="s">
        <v>142</v>
      </c>
      <c r="C17" s="99" t="s">
        <v>125</v>
      </c>
      <c r="D17" s="100" t="s">
        <v>126</v>
      </c>
      <c r="E17" s="101">
        <v>3232270.3</v>
      </c>
    </row>
    <row r="18" spans="1:5" ht="15">
      <c r="A18" s="102" t="s">
        <v>59</v>
      </c>
      <c r="B18" s="103" t="s">
        <v>142</v>
      </c>
      <c r="C18" s="103" t="s">
        <v>128</v>
      </c>
      <c r="D18" s="104" t="s">
        <v>126</v>
      </c>
      <c r="E18" s="105">
        <v>1021912.7</v>
      </c>
    </row>
    <row r="19" spans="1:5" ht="15">
      <c r="A19" s="102" t="s">
        <v>268</v>
      </c>
      <c r="B19" s="103" t="s">
        <v>142</v>
      </c>
      <c r="C19" s="103" t="s">
        <v>141</v>
      </c>
      <c r="D19" s="104" t="s">
        <v>126</v>
      </c>
      <c r="E19" s="105">
        <v>2210357.7</v>
      </c>
    </row>
    <row r="20" spans="1:5" ht="15">
      <c r="A20" s="98" t="s">
        <v>60</v>
      </c>
      <c r="B20" s="99" t="s">
        <v>142</v>
      </c>
      <c r="C20" s="99" t="s">
        <v>137</v>
      </c>
      <c r="D20" s="100" t="s">
        <v>126</v>
      </c>
      <c r="E20" s="101">
        <v>758550.9</v>
      </c>
    </row>
    <row r="21" spans="1:5" ht="15">
      <c r="A21" s="102" t="s">
        <v>61</v>
      </c>
      <c r="B21" s="103" t="s">
        <v>142</v>
      </c>
      <c r="C21" s="103" t="s">
        <v>139</v>
      </c>
      <c r="D21" s="104" t="s">
        <v>126</v>
      </c>
      <c r="E21" s="105">
        <v>573822.9</v>
      </c>
    </row>
    <row r="22" spans="1:5" ht="15">
      <c r="A22" s="102" t="s">
        <v>62</v>
      </c>
      <c r="B22" s="103" t="s">
        <v>142</v>
      </c>
      <c r="C22" s="103" t="s">
        <v>149</v>
      </c>
      <c r="D22" s="104" t="s">
        <v>126</v>
      </c>
      <c r="E22" s="105">
        <v>184728.1</v>
      </c>
    </row>
    <row r="23" spans="1:5" ht="15">
      <c r="A23" s="98" t="s">
        <v>65</v>
      </c>
      <c r="B23" s="99" t="s">
        <v>142</v>
      </c>
      <c r="C23" s="99" t="s">
        <v>154</v>
      </c>
      <c r="D23" s="100" t="s">
        <v>126</v>
      </c>
      <c r="E23" s="101">
        <v>241455.8</v>
      </c>
    </row>
    <row r="24" spans="1:5" ht="15">
      <c r="A24" s="98" t="s">
        <v>66</v>
      </c>
      <c r="B24" s="99" t="s">
        <v>142</v>
      </c>
      <c r="C24" s="99" t="s">
        <v>155</v>
      </c>
      <c r="D24" s="100" t="s">
        <v>126</v>
      </c>
      <c r="E24" s="101">
        <v>241455.8</v>
      </c>
    </row>
    <row r="25" spans="1:5" ht="15">
      <c r="A25" s="102" t="s">
        <v>67</v>
      </c>
      <c r="B25" s="103" t="s">
        <v>142</v>
      </c>
      <c r="C25" s="103" t="s">
        <v>155</v>
      </c>
      <c r="D25" s="104" t="s">
        <v>95</v>
      </c>
      <c r="E25" s="105">
        <v>241455.8</v>
      </c>
    </row>
    <row r="26" spans="1:5" ht="15">
      <c r="A26" s="98" t="s">
        <v>68</v>
      </c>
      <c r="B26" s="99" t="s">
        <v>142</v>
      </c>
      <c r="C26" s="99" t="s">
        <v>157</v>
      </c>
      <c r="D26" s="100" t="s">
        <v>126</v>
      </c>
      <c r="E26" s="101">
        <v>2432099.2</v>
      </c>
    </row>
    <row r="27" spans="1:5" ht="15">
      <c r="A27" s="98" t="s">
        <v>69</v>
      </c>
      <c r="B27" s="99" t="s">
        <v>142</v>
      </c>
      <c r="C27" s="99" t="s">
        <v>158</v>
      </c>
      <c r="D27" s="100" t="s">
        <v>126</v>
      </c>
      <c r="E27" s="101">
        <v>2432099.2</v>
      </c>
    </row>
    <row r="28" spans="1:5" ht="15">
      <c r="A28" s="98" t="s">
        <v>70</v>
      </c>
      <c r="B28" s="99" t="s">
        <v>142</v>
      </c>
      <c r="C28" s="99" t="s">
        <v>158</v>
      </c>
      <c r="D28" s="100" t="s">
        <v>95</v>
      </c>
      <c r="E28" s="101">
        <v>1069339.2</v>
      </c>
    </row>
    <row r="29" spans="1:5" ht="15">
      <c r="A29" s="102" t="s">
        <v>71</v>
      </c>
      <c r="B29" s="103" t="s">
        <v>142</v>
      </c>
      <c r="C29" s="103" t="s">
        <v>158</v>
      </c>
      <c r="D29" s="104" t="s">
        <v>160</v>
      </c>
      <c r="E29" s="105">
        <v>1016884.7</v>
      </c>
    </row>
    <row r="30" spans="1:5" ht="15">
      <c r="A30" s="102" t="s">
        <v>313</v>
      </c>
      <c r="B30" s="103" t="s">
        <v>142</v>
      </c>
      <c r="C30" s="103" t="s">
        <v>158</v>
      </c>
      <c r="D30" s="104" t="s">
        <v>133</v>
      </c>
      <c r="E30" s="105">
        <v>49064.3</v>
      </c>
    </row>
    <row r="31" spans="1:5" ht="15">
      <c r="A31" s="102" t="s">
        <v>1509</v>
      </c>
      <c r="B31" s="103" t="s">
        <v>142</v>
      </c>
      <c r="C31" s="103" t="s">
        <v>158</v>
      </c>
      <c r="D31" s="104" t="s">
        <v>1510</v>
      </c>
      <c r="E31" s="105">
        <v>3390.2</v>
      </c>
    </row>
    <row r="32" spans="1:5" ht="15">
      <c r="A32" s="102" t="s">
        <v>357</v>
      </c>
      <c r="B32" s="103" t="s">
        <v>142</v>
      </c>
      <c r="C32" s="103" t="s">
        <v>158</v>
      </c>
      <c r="D32" s="104" t="s">
        <v>314</v>
      </c>
      <c r="E32" s="105">
        <v>1109378.6</v>
      </c>
    </row>
    <row r="33" spans="1:5" ht="15">
      <c r="A33" s="102" t="s">
        <v>108</v>
      </c>
      <c r="B33" s="103" t="s">
        <v>142</v>
      </c>
      <c r="C33" s="103" t="s">
        <v>158</v>
      </c>
      <c r="D33" s="104" t="s">
        <v>179</v>
      </c>
      <c r="E33" s="105">
        <v>58706.9</v>
      </c>
    </row>
    <row r="34" spans="1:5" ht="15">
      <c r="A34" s="102" t="s">
        <v>72</v>
      </c>
      <c r="B34" s="103" t="s">
        <v>142</v>
      </c>
      <c r="C34" s="103" t="s">
        <v>158</v>
      </c>
      <c r="D34" s="104" t="s">
        <v>162</v>
      </c>
      <c r="E34" s="105">
        <v>194674.5</v>
      </c>
    </row>
    <row r="35" spans="1:5" ht="15">
      <c r="A35" s="98" t="s">
        <v>73</v>
      </c>
      <c r="B35" s="99" t="s">
        <v>142</v>
      </c>
      <c r="C35" s="99" t="s">
        <v>164</v>
      </c>
      <c r="D35" s="100" t="s">
        <v>126</v>
      </c>
      <c r="E35" s="101">
        <v>7793524.7</v>
      </c>
    </row>
    <row r="36" spans="1:5" ht="15">
      <c r="A36" s="102" t="s">
        <v>281</v>
      </c>
      <c r="B36" s="103" t="s">
        <v>142</v>
      </c>
      <c r="C36" s="103" t="s">
        <v>562</v>
      </c>
      <c r="D36" s="104" t="s">
        <v>126</v>
      </c>
      <c r="E36" s="105">
        <v>1697438.8</v>
      </c>
    </row>
    <row r="37" spans="1:5" ht="21">
      <c r="A37" s="98" t="s">
        <v>74</v>
      </c>
      <c r="B37" s="99" t="s">
        <v>142</v>
      </c>
      <c r="C37" s="99" t="s">
        <v>166</v>
      </c>
      <c r="D37" s="100" t="s">
        <v>126</v>
      </c>
      <c r="E37" s="101">
        <v>569820.6</v>
      </c>
    </row>
    <row r="38" spans="1:5" ht="15">
      <c r="A38" s="102" t="s">
        <v>75</v>
      </c>
      <c r="B38" s="103" t="s">
        <v>142</v>
      </c>
      <c r="C38" s="103" t="s">
        <v>166</v>
      </c>
      <c r="D38" s="104" t="s">
        <v>95</v>
      </c>
      <c r="E38" s="105">
        <v>278812.3</v>
      </c>
    </row>
    <row r="39" spans="1:5" ht="15">
      <c r="A39" s="102" t="s">
        <v>269</v>
      </c>
      <c r="B39" s="103" t="s">
        <v>142</v>
      </c>
      <c r="C39" s="103" t="s">
        <v>166</v>
      </c>
      <c r="D39" s="104" t="s">
        <v>314</v>
      </c>
      <c r="E39" s="105">
        <v>291008.2</v>
      </c>
    </row>
    <row r="40" spans="1:5" ht="15">
      <c r="A40" s="102" t="s">
        <v>282</v>
      </c>
      <c r="B40" s="103" t="s">
        <v>142</v>
      </c>
      <c r="C40" s="103" t="s">
        <v>354</v>
      </c>
      <c r="D40" s="104" t="s">
        <v>126</v>
      </c>
      <c r="E40" s="105">
        <v>644476.9</v>
      </c>
    </row>
    <row r="41" spans="1:5" ht="15">
      <c r="A41" s="98" t="s">
        <v>270</v>
      </c>
      <c r="B41" s="99" t="s">
        <v>142</v>
      </c>
      <c r="C41" s="99" t="s">
        <v>315</v>
      </c>
      <c r="D41" s="100" t="s">
        <v>126</v>
      </c>
      <c r="E41" s="101">
        <v>4881788.4</v>
      </c>
    </row>
    <row r="42" spans="1:5" ht="15">
      <c r="A42" s="102" t="s">
        <v>270</v>
      </c>
      <c r="B42" s="103" t="s">
        <v>142</v>
      </c>
      <c r="C42" s="103" t="s">
        <v>315</v>
      </c>
      <c r="D42" s="104" t="s">
        <v>175</v>
      </c>
      <c r="E42" s="105">
        <v>4881788.4</v>
      </c>
    </row>
    <row r="43" spans="1:5" ht="15">
      <c r="A43" s="98" t="s">
        <v>119</v>
      </c>
      <c r="B43" s="99" t="s">
        <v>168</v>
      </c>
      <c r="C43" s="99" t="s">
        <v>143</v>
      </c>
      <c r="D43" s="100" t="s">
        <v>126</v>
      </c>
      <c r="E43" s="101">
        <v>4871117</v>
      </c>
    </row>
    <row r="44" spans="1:5" ht="15">
      <c r="A44" s="98" t="s">
        <v>120</v>
      </c>
      <c r="B44" s="99" t="s">
        <v>168</v>
      </c>
      <c r="C44" s="99" t="s">
        <v>157</v>
      </c>
      <c r="D44" s="100" t="s">
        <v>126</v>
      </c>
      <c r="E44" s="101">
        <v>4871117</v>
      </c>
    </row>
    <row r="45" spans="1:5" ht="15">
      <c r="A45" s="98" t="s">
        <v>66</v>
      </c>
      <c r="B45" s="99" t="s">
        <v>168</v>
      </c>
      <c r="C45" s="99" t="s">
        <v>171</v>
      </c>
      <c r="D45" s="100" t="s">
        <v>126</v>
      </c>
      <c r="E45" s="101">
        <v>675217</v>
      </c>
    </row>
    <row r="46" spans="1:5" ht="15">
      <c r="A46" s="102" t="s">
        <v>67</v>
      </c>
      <c r="B46" s="103" t="s">
        <v>168</v>
      </c>
      <c r="C46" s="103" t="s">
        <v>171</v>
      </c>
      <c r="D46" s="104" t="s">
        <v>95</v>
      </c>
      <c r="E46" s="105">
        <v>365532.4</v>
      </c>
    </row>
    <row r="47" spans="1:5" ht="15">
      <c r="A47" s="98" t="s">
        <v>121</v>
      </c>
      <c r="B47" s="99" t="s">
        <v>168</v>
      </c>
      <c r="C47" s="99" t="s">
        <v>171</v>
      </c>
      <c r="D47" s="100" t="s">
        <v>172</v>
      </c>
      <c r="E47" s="101">
        <v>309684.6</v>
      </c>
    </row>
    <row r="48" spans="1:5" ht="15">
      <c r="A48" s="102" t="s">
        <v>318</v>
      </c>
      <c r="B48" s="103" t="s">
        <v>168</v>
      </c>
      <c r="C48" s="103" t="s">
        <v>171</v>
      </c>
      <c r="D48" s="104" t="s">
        <v>319</v>
      </c>
      <c r="E48" s="105">
        <v>10711.2</v>
      </c>
    </row>
    <row r="49" spans="1:5" ht="22.5">
      <c r="A49" s="102" t="s">
        <v>320</v>
      </c>
      <c r="B49" s="103" t="s">
        <v>168</v>
      </c>
      <c r="C49" s="103" t="s">
        <v>171</v>
      </c>
      <c r="D49" s="104" t="s">
        <v>321</v>
      </c>
      <c r="E49" s="105">
        <v>290391.8</v>
      </c>
    </row>
    <row r="50" spans="1:5" ht="15">
      <c r="A50" s="102" t="s">
        <v>176</v>
      </c>
      <c r="B50" s="103" t="s">
        <v>168</v>
      </c>
      <c r="C50" s="103" t="s">
        <v>171</v>
      </c>
      <c r="D50" s="104" t="s">
        <v>175</v>
      </c>
      <c r="E50" s="105">
        <v>8581.5</v>
      </c>
    </row>
    <row r="51" spans="1:5" ht="15">
      <c r="A51" s="98" t="s">
        <v>283</v>
      </c>
      <c r="B51" s="99" t="s">
        <v>168</v>
      </c>
      <c r="C51" s="99" t="s">
        <v>324</v>
      </c>
      <c r="D51" s="100" t="s">
        <v>126</v>
      </c>
      <c r="E51" s="101">
        <v>4195900</v>
      </c>
    </row>
    <row r="52" spans="1:5" ht="15">
      <c r="A52" s="102" t="s">
        <v>716</v>
      </c>
      <c r="B52" s="103" t="s">
        <v>168</v>
      </c>
      <c r="C52" s="103" t="s">
        <v>324</v>
      </c>
      <c r="D52" s="104" t="s">
        <v>95</v>
      </c>
      <c r="E52" s="105">
        <v>4195900</v>
      </c>
    </row>
    <row r="53" spans="1:5" ht="15">
      <c r="A53" s="98" t="s">
        <v>271</v>
      </c>
      <c r="B53" s="99" t="s">
        <v>326</v>
      </c>
      <c r="C53" s="99" t="s">
        <v>143</v>
      </c>
      <c r="D53" s="100" t="s">
        <v>126</v>
      </c>
      <c r="E53" s="101">
        <v>95569120.2</v>
      </c>
    </row>
    <row r="54" spans="1:5" ht="15">
      <c r="A54" s="98" t="s">
        <v>272</v>
      </c>
      <c r="B54" s="99" t="s">
        <v>326</v>
      </c>
      <c r="C54" s="99" t="s">
        <v>137</v>
      </c>
      <c r="D54" s="100" t="s">
        <v>126</v>
      </c>
      <c r="E54" s="101">
        <v>95569120.2</v>
      </c>
    </row>
    <row r="55" spans="1:5" ht="15">
      <c r="A55" s="98" t="s">
        <v>273</v>
      </c>
      <c r="B55" s="99" t="s">
        <v>326</v>
      </c>
      <c r="C55" s="99" t="s">
        <v>139</v>
      </c>
      <c r="D55" s="100" t="s">
        <v>126</v>
      </c>
      <c r="E55" s="101">
        <v>95569120.2</v>
      </c>
    </row>
    <row r="56" spans="1:5" ht="15">
      <c r="A56" s="98" t="s">
        <v>272</v>
      </c>
      <c r="B56" s="99" t="s">
        <v>326</v>
      </c>
      <c r="C56" s="99" t="s">
        <v>139</v>
      </c>
      <c r="D56" s="100" t="s">
        <v>95</v>
      </c>
      <c r="E56" s="101">
        <v>90892840.3</v>
      </c>
    </row>
    <row r="57" spans="1:5" ht="22.5">
      <c r="A57" s="102" t="s">
        <v>715</v>
      </c>
      <c r="B57" s="103" t="s">
        <v>326</v>
      </c>
      <c r="C57" s="103" t="s">
        <v>139</v>
      </c>
      <c r="D57" s="104" t="s">
        <v>160</v>
      </c>
      <c r="E57" s="105">
        <v>1009993.8</v>
      </c>
    </row>
    <row r="58" spans="1:5" ht="22.5">
      <c r="A58" s="102" t="s">
        <v>274</v>
      </c>
      <c r="B58" s="103" t="s">
        <v>326</v>
      </c>
      <c r="C58" s="103" t="s">
        <v>139</v>
      </c>
      <c r="D58" s="104" t="s">
        <v>331</v>
      </c>
      <c r="E58" s="105">
        <v>1427.4</v>
      </c>
    </row>
    <row r="59" spans="1:5" ht="15">
      <c r="A59" s="102" t="s">
        <v>275</v>
      </c>
      <c r="B59" s="103" t="s">
        <v>326</v>
      </c>
      <c r="C59" s="103" t="s">
        <v>139</v>
      </c>
      <c r="D59" s="104" t="s">
        <v>327</v>
      </c>
      <c r="E59" s="105">
        <v>89881419.1</v>
      </c>
    </row>
    <row r="60" spans="1:5" ht="15">
      <c r="A60" s="102" t="s">
        <v>563</v>
      </c>
      <c r="B60" s="103" t="s">
        <v>326</v>
      </c>
      <c r="C60" s="103" t="s">
        <v>139</v>
      </c>
      <c r="D60" s="104" t="s">
        <v>314</v>
      </c>
      <c r="E60" s="105">
        <v>4676279.9</v>
      </c>
    </row>
    <row r="61" spans="1:5" ht="15">
      <c r="A61" s="98" t="s">
        <v>55</v>
      </c>
      <c r="B61" s="99" t="s">
        <v>54</v>
      </c>
      <c r="C61" s="99" t="s">
        <v>54</v>
      </c>
      <c r="D61" s="100" t="s">
        <v>54</v>
      </c>
      <c r="E61" s="101">
        <v>114898138.2</v>
      </c>
    </row>
    <row r="62" spans="1:5" ht="15">
      <c r="A62" s="98" t="s">
        <v>178</v>
      </c>
      <c r="B62" s="99" t="s">
        <v>54</v>
      </c>
      <c r="C62" s="99" t="s">
        <v>54</v>
      </c>
      <c r="D62" s="100" t="s">
        <v>54</v>
      </c>
      <c r="E62" s="101">
        <v>166493918.1</v>
      </c>
    </row>
    <row r="66" spans="1:2" ht="15">
      <c r="A66" s="52" t="s">
        <v>358</v>
      </c>
      <c r="B66" s="52" t="s">
        <v>359</v>
      </c>
    </row>
    <row r="69" spans="1:2" ht="15">
      <c r="A69" s="52" t="s">
        <v>360</v>
      </c>
      <c r="B69" s="52" t="s">
        <v>361</v>
      </c>
    </row>
  </sheetData>
  <sheetProtection/>
  <mergeCells count="5">
    <mergeCell ref="A1:E1"/>
    <mergeCell ref="A3:A4"/>
    <mergeCell ref="B3:B4"/>
    <mergeCell ref="C3:C4"/>
    <mergeCell ref="D3:D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4"/>
  </sheetPr>
  <dimension ref="A2:O58"/>
  <sheetViews>
    <sheetView zoomScale="120" zoomScaleNormal="120" zoomScalePageLayoutView="0" workbookViewId="0" topLeftCell="A49">
      <selection activeCell="D51" sqref="D51"/>
    </sheetView>
  </sheetViews>
  <sheetFormatPr defaultColWidth="9.140625" defaultRowHeight="15"/>
  <cols>
    <col min="1" max="1" width="9.421875" style="4" customWidth="1"/>
    <col min="2" max="2" width="4.421875" style="4" bestFit="1" customWidth="1"/>
    <col min="3" max="3" width="17.140625" style="4" customWidth="1"/>
    <col min="4" max="4" width="18.28125" style="4" customWidth="1"/>
    <col min="5" max="5" width="16.28125" style="4" bestFit="1" customWidth="1"/>
    <col min="6" max="6" width="13.8515625" style="4" customWidth="1"/>
    <col min="7" max="7" width="12.7109375" style="4" customWidth="1"/>
    <col min="8" max="8" width="14.8515625" style="4" customWidth="1"/>
    <col min="9" max="9" width="15.28125" style="4" customWidth="1"/>
    <col min="10" max="10" width="17.8515625" style="4" customWidth="1"/>
    <col min="11" max="11" width="15.28125" style="4" customWidth="1"/>
    <col min="12" max="12" width="14.140625" style="4" bestFit="1" customWidth="1"/>
    <col min="13" max="13" width="9.140625" style="4" customWidth="1"/>
    <col min="14" max="14" width="13.140625" style="4" bestFit="1" customWidth="1"/>
    <col min="15" max="15" width="10.7109375" style="4" bestFit="1" customWidth="1"/>
    <col min="16" max="16384" width="9.140625" style="4" customWidth="1"/>
  </cols>
  <sheetData>
    <row r="2" spans="1:11" ht="39.75" customHeight="1">
      <c r="A2" s="185" t="s">
        <v>1017</v>
      </c>
      <c r="B2" s="185"/>
      <c r="C2" s="185"/>
      <c r="D2" s="185"/>
      <c r="E2" s="185"/>
      <c r="F2" s="185"/>
      <c r="G2" s="185"/>
      <c r="H2" s="185"/>
      <c r="I2" s="185"/>
      <c r="J2" s="185"/>
      <c r="K2" s="185"/>
    </row>
    <row r="3" spans="10:11" ht="15">
      <c r="J3" s="199" t="s">
        <v>180</v>
      </c>
      <c r="K3" s="199"/>
    </row>
    <row r="4" spans="1:11" ht="63" customHeight="1">
      <c r="A4" s="189" t="s">
        <v>21</v>
      </c>
      <c r="B4" s="200" t="s">
        <v>0</v>
      </c>
      <c r="C4" s="189" t="s">
        <v>44</v>
      </c>
      <c r="D4" s="189" t="s">
        <v>45</v>
      </c>
      <c r="E4" s="189" t="s">
        <v>46</v>
      </c>
      <c r="F4" s="189" t="s">
        <v>47</v>
      </c>
      <c r="G4" s="191" t="s">
        <v>32</v>
      </c>
      <c r="H4" s="192"/>
      <c r="I4" s="189" t="s">
        <v>48</v>
      </c>
      <c r="J4" s="189" t="s">
        <v>49</v>
      </c>
      <c r="K4" s="189" t="s">
        <v>50</v>
      </c>
    </row>
    <row r="5" spans="1:11" ht="31.5">
      <c r="A5" s="190"/>
      <c r="B5" s="201"/>
      <c r="C5" s="190"/>
      <c r="D5" s="190"/>
      <c r="E5" s="190"/>
      <c r="F5" s="190"/>
      <c r="G5" s="53" t="s">
        <v>33</v>
      </c>
      <c r="H5" s="53" t="s">
        <v>34</v>
      </c>
      <c r="I5" s="190"/>
      <c r="J5" s="190"/>
      <c r="K5" s="190"/>
    </row>
    <row r="6" spans="1:11" ht="63.75">
      <c r="A6" s="196" t="s">
        <v>27</v>
      </c>
      <c r="B6" s="21">
        <v>1</v>
      </c>
      <c r="C6" s="3" t="s">
        <v>368</v>
      </c>
      <c r="D6" s="3" t="s">
        <v>369</v>
      </c>
      <c r="E6" s="25">
        <v>2918266.4</v>
      </c>
      <c r="F6" s="28" t="s">
        <v>370</v>
      </c>
      <c r="G6" s="3" t="s">
        <v>371</v>
      </c>
      <c r="H6" s="26">
        <v>201311983</v>
      </c>
      <c r="I6" s="25">
        <v>2918266.4</v>
      </c>
      <c r="J6" s="56">
        <v>1518099.9</v>
      </c>
      <c r="K6" s="24" t="s">
        <v>372</v>
      </c>
    </row>
    <row r="7" spans="1:11" ht="63.75">
      <c r="A7" s="197"/>
      <c r="B7" s="21">
        <v>2</v>
      </c>
      <c r="C7" s="3" t="s">
        <v>368</v>
      </c>
      <c r="D7" s="3" t="s">
        <v>373</v>
      </c>
      <c r="E7" s="27">
        <v>4489000</v>
      </c>
      <c r="F7" s="28" t="s">
        <v>370</v>
      </c>
      <c r="G7" s="3" t="s">
        <v>374</v>
      </c>
      <c r="H7" s="26">
        <v>202318008</v>
      </c>
      <c r="I7" s="27">
        <v>4489000</v>
      </c>
      <c r="J7" s="56">
        <v>3863350</v>
      </c>
      <c r="K7" s="24" t="s">
        <v>372</v>
      </c>
    </row>
    <row r="8" spans="1:11" ht="76.5">
      <c r="A8" s="197"/>
      <c r="B8" s="21">
        <v>3</v>
      </c>
      <c r="C8" s="3" t="s">
        <v>368</v>
      </c>
      <c r="D8" s="3" t="s">
        <v>375</v>
      </c>
      <c r="E8" s="27">
        <v>12500000</v>
      </c>
      <c r="F8" s="28" t="s">
        <v>376</v>
      </c>
      <c r="G8" s="24" t="s">
        <v>377</v>
      </c>
      <c r="H8" s="24" t="s">
        <v>377</v>
      </c>
      <c r="I8" s="24" t="s">
        <v>378</v>
      </c>
      <c r="J8" s="56">
        <v>273719</v>
      </c>
      <c r="K8" s="24" t="s">
        <v>379</v>
      </c>
    </row>
    <row r="9" spans="1:11" ht="76.5">
      <c r="A9" s="197"/>
      <c r="B9" s="21">
        <v>4</v>
      </c>
      <c r="C9" s="3" t="s">
        <v>368</v>
      </c>
      <c r="D9" s="3" t="s">
        <v>380</v>
      </c>
      <c r="E9" s="27">
        <v>12500000</v>
      </c>
      <c r="F9" s="28" t="s">
        <v>376</v>
      </c>
      <c r="G9" s="24" t="s">
        <v>377</v>
      </c>
      <c r="H9" s="24" t="s">
        <v>377</v>
      </c>
      <c r="I9" s="24" t="s">
        <v>378</v>
      </c>
      <c r="J9" s="56">
        <v>0</v>
      </c>
      <c r="K9" s="24" t="s">
        <v>379</v>
      </c>
    </row>
    <row r="10" spans="1:11" ht="76.5">
      <c r="A10" s="197"/>
      <c r="B10" s="21">
        <v>5</v>
      </c>
      <c r="C10" s="3" t="s">
        <v>368</v>
      </c>
      <c r="D10" s="3" t="s">
        <v>381</v>
      </c>
      <c r="E10" s="27">
        <v>12500000</v>
      </c>
      <c r="F10" s="28" t="s">
        <v>376</v>
      </c>
      <c r="G10" s="24" t="s">
        <v>377</v>
      </c>
      <c r="H10" s="24" t="s">
        <v>377</v>
      </c>
      <c r="I10" s="24" t="s">
        <v>378</v>
      </c>
      <c r="J10" s="57">
        <v>0</v>
      </c>
      <c r="K10" s="24" t="s">
        <v>379</v>
      </c>
    </row>
    <row r="11" spans="1:11" ht="76.5">
      <c r="A11" s="198"/>
      <c r="B11" s="21">
        <v>6</v>
      </c>
      <c r="C11" s="3" t="s">
        <v>368</v>
      </c>
      <c r="D11" s="3" t="s">
        <v>382</v>
      </c>
      <c r="E11" s="27">
        <v>12500000</v>
      </c>
      <c r="F11" s="28" t="s">
        <v>376</v>
      </c>
      <c r="G11" s="24" t="s">
        <v>377</v>
      </c>
      <c r="H11" s="24" t="s">
        <v>377</v>
      </c>
      <c r="I11" s="24" t="s">
        <v>378</v>
      </c>
      <c r="J11" s="57">
        <v>0</v>
      </c>
      <c r="K11" s="24" t="s">
        <v>379</v>
      </c>
    </row>
    <row r="12" spans="1:15" ht="63.75">
      <c r="A12" s="193" t="s">
        <v>43</v>
      </c>
      <c r="B12" s="21">
        <v>1</v>
      </c>
      <c r="C12" s="3" t="s">
        <v>368</v>
      </c>
      <c r="D12" s="3" t="s">
        <v>369</v>
      </c>
      <c r="E12" s="25">
        <v>2918266.4</v>
      </c>
      <c r="F12" s="28" t="s">
        <v>383</v>
      </c>
      <c r="G12" s="3" t="s">
        <v>371</v>
      </c>
      <c r="H12" s="26">
        <v>201311983</v>
      </c>
      <c r="I12" s="25">
        <v>2918266.4</v>
      </c>
      <c r="J12" s="57">
        <f>I12</f>
        <v>2918266.4</v>
      </c>
      <c r="K12" s="24" t="s">
        <v>372</v>
      </c>
      <c r="M12" s="58"/>
      <c r="N12" s="58"/>
      <c r="O12" s="58"/>
    </row>
    <row r="13" spans="1:12" ht="63.75">
      <c r="A13" s="194"/>
      <c r="B13" s="21">
        <v>2</v>
      </c>
      <c r="C13" s="3" t="s">
        <v>368</v>
      </c>
      <c r="D13" s="3" t="s">
        <v>373</v>
      </c>
      <c r="E13" s="27">
        <v>4489000</v>
      </c>
      <c r="F13" s="28" t="s">
        <v>383</v>
      </c>
      <c r="G13" s="3" t="s">
        <v>374</v>
      </c>
      <c r="H13" s="26">
        <v>202318008</v>
      </c>
      <c r="I13" s="27">
        <v>4489000</v>
      </c>
      <c r="J13" s="57">
        <f>3863350+325609</f>
        <v>4188959</v>
      </c>
      <c r="K13" s="24" t="s">
        <v>372</v>
      </c>
      <c r="L13" s="59"/>
    </row>
    <row r="14" spans="1:11" ht="76.5">
      <c r="A14" s="194"/>
      <c r="B14" s="21">
        <v>3</v>
      </c>
      <c r="C14" s="3" t="s">
        <v>368</v>
      </c>
      <c r="D14" s="3" t="s">
        <v>375</v>
      </c>
      <c r="E14" s="27">
        <v>12500000</v>
      </c>
      <c r="F14" s="28" t="s">
        <v>376</v>
      </c>
      <c r="G14" s="24" t="s">
        <v>377</v>
      </c>
      <c r="H14" s="24" t="s">
        <v>377</v>
      </c>
      <c r="I14" s="24" t="s">
        <v>378</v>
      </c>
      <c r="J14" s="56">
        <v>273719</v>
      </c>
      <c r="K14" s="24" t="s">
        <v>379</v>
      </c>
    </row>
    <row r="15" spans="1:11" ht="76.5">
      <c r="A15" s="194"/>
      <c r="B15" s="21">
        <v>4</v>
      </c>
      <c r="C15" s="3" t="s">
        <v>368</v>
      </c>
      <c r="D15" s="3" t="s">
        <v>380</v>
      </c>
      <c r="E15" s="27">
        <v>12500000</v>
      </c>
      <c r="F15" s="28" t="s">
        <v>376</v>
      </c>
      <c r="G15" s="24" t="s">
        <v>377</v>
      </c>
      <c r="H15" s="24" t="s">
        <v>377</v>
      </c>
      <c r="I15" s="24" t="s">
        <v>378</v>
      </c>
      <c r="J15" s="56">
        <v>581700</v>
      </c>
      <c r="K15" s="24" t="s">
        <v>379</v>
      </c>
    </row>
    <row r="16" spans="1:11" ht="76.5">
      <c r="A16" s="194"/>
      <c r="B16" s="21">
        <v>5</v>
      </c>
      <c r="C16" s="3" t="s">
        <v>368</v>
      </c>
      <c r="D16" s="3" t="s">
        <v>381</v>
      </c>
      <c r="E16" s="27">
        <v>12500000</v>
      </c>
      <c r="F16" s="28" t="s">
        <v>376</v>
      </c>
      <c r="G16" s="24" t="s">
        <v>377</v>
      </c>
      <c r="H16" s="24" t="s">
        <v>377</v>
      </c>
      <c r="I16" s="24" t="s">
        <v>378</v>
      </c>
      <c r="J16" s="57">
        <v>258882</v>
      </c>
      <c r="K16" s="24" t="s">
        <v>379</v>
      </c>
    </row>
    <row r="17" spans="1:11" ht="76.5">
      <c r="A17" s="195"/>
      <c r="B17" s="21">
        <v>6</v>
      </c>
      <c r="C17" s="3" t="s">
        <v>368</v>
      </c>
      <c r="D17" s="3" t="s">
        <v>382</v>
      </c>
      <c r="E17" s="27">
        <v>12500000</v>
      </c>
      <c r="F17" s="28" t="s">
        <v>376</v>
      </c>
      <c r="G17" s="24" t="s">
        <v>377</v>
      </c>
      <c r="H17" s="24" t="s">
        <v>377</v>
      </c>
      <c r="I17" s="24" t="s">
        <v>378</v>
      </c>
      <c r="J17" s="57">
        <v>261054</v>
      </c>
      <c r="K17" s="24" t="s">
        <v>379</v>
      </c>
    </row>
    <row r="18" spans="1:15" ht="63.75">
      <c r="A18" s="193" t="s">
        <v>51</v>
      </c>
      <c r="B18" s="21">
        <v>1</v>
      </c>
      <c r="C18" s="3" t="s">
        <v>368</v>
      </c>
      <c r="D18" s="3" t="s">
        <v>369</v>
      </c>
      <c r="E18" s="25">
        <v>2918266.4</v>
      </c>
      <c r="F18" s="28" t="s">
        <v>383</v>
      </c>
      <c r="G18" s="3" t="s">
        <v>371</v>
      </c>
      <c r="H18" s="26">
        <v>201311983</v>
      </c>
      <c r="I18" s="25">
        <v>2918266.4</v>
      </c>
      <c r="J18" s="57">
        <f>I18</f>
        <v>2918266.4</v>
      </c>
      <c r="K18" s="24" t="s">
        <v>372</v>
      </c>
      <c r="M18" s="58"/>
      <c r="N18" s="58"/>
      <c r="O18" s="58"/>
    </row>
    <row r="19" spans="1:12" ht="63.75">
      <c r="A19" s="194"/>
      <c r="B19" s="21">
        <v>2</v>
      </c>
      <c r="C19" s="3" t="s">
        <v>368</v>
      </c>
      <c r="D19" s="3" t="s">
        <v>373</v>
      </c>
      <c r="E19" s="27">
        <v>4489000</v>
      </c>
      <c r="F19" s="28" t="s">
        <v>383</v>
      </c>
      <c r="G19" s="3" t="s">
        <v>374</v>
      </c>
      <c r="H19" s="26">
        <v>202318008</v>
      </c>
      <c r="I19" s="27">
        <v>4489000</v>
      </c>
      <c r="J19" s="57">
        <f>3863350+325609</f>
        <v>4188959</v>
      </c>
      <c r="K19" s="24" t="s">
        <v>372</v>
      </c>
      <c r="L19" s="59"/>
    </row>
    <row r="20" spans="1:11" ht="76.5">
      <c r="A20" s="194"/>
      <c r="B20" s="21">
        <v>3</v>
      </c>
      <c r="C20" s="3" t="s">
        <v>368</v>
      </c>
      <c r="D20" s="3" t="s">
        <v>690</v>
      </c>
      <c r="E20" s="27">
        <v>750000</v>
      </c>
      <c r="F20" s="28" t="s">
        <v>376</v>
      </c>
      <c r="G20" s="24" t="s">
        <v>377</v>
      </c>
      <c r="H20" s="24" t="s">
        <v>377</v>
      </c>
      <c r="I20" s="24" t="s">
        <v>378</v>
      </c>
      <c r="J20" s="57">
        <v>593.6370000000001</v>
      </c>
      <c r="K20" s="24" t="s">
        <v>379</v>
      </c>
    </row>
    <row r="21" spans="1:11" ht="76.5">
      <c r="A21" s="194"/>
      <c r="B21" s="21">
        <v>4</v>
      </c>
      <c r="C21" s="3" t="s">
        <v>368</v>
      </c>
      <c r="D21" s="3" t="s">
        <v>691</v>
      </c>
      <c r="E21" s="27">
        <v>750000</v>
      </c>
      <c r="F21" s="28" t="s">
        <v>376</v>
      </c>
      <c r="G21" s="24" t="s">
        <v>377</v>
      </c>
      <c r="H21" s="24" t="s">
        <v>377</v>
      </c>
      <c r="I21" s="24" t="s">
        <v>378</v>
      </c>
      <c r="J21" s="57">
        <v>606.543107</v>
      </c>
      <c r="K21" s="24" t="s">
        <v>379</v>
      </c>
    </row>
    <row r="22" spans="1:11" ht="76.5">
      <c r="A22" s="194"/>
      <c r="B22" s="21">
        <v>5</v>
      </c>
      <c r="C22" s="3" t="s">
        <v>368</v>
      </c>
      <c r="D22" s="3" t="s">
        <v>692</v>
      </c>
      <c r="E22" s="27">
        <v>750000</v>
      </c>
      <c r="F22" s="28" t="s">
        <v>376</v>
      </c>
      <c r="G22" s="24" t="s">
        <v>377</v>
      </c>
      <c r="H22" s="24" t="s">
        <v>377</v>
      </c>
      <c r="I22" s="24" t="s">
        <v>378</v>
      </c>
      <c r="J22" s="57">
        <v>567.453981</v>
      </c>
      <c r="K22" s="24" t="s">
        <v>379</v>
      </c>
    </row>
    <row r="23" spans="1:11" ht="76.5">
      <c r="A23" s="195"/>
      <c r="B23" s="21">
        <v>6</v>
      </c>
      <c r="C23" s="3" t="s">
        <v>368</v>
      </c>
      <c r="D23" s="3" t="s">
        <v>693</v>
      </c>
      <c r="E23" s="27">
        <v>750000</v>
      </c>
      <c r="F23" s="28" t="s">
        <v>376</v>
      </c>
      <c r="G23" s="24" t="s">
        <v>377</v>
      </c>
      <c r="H23" s="24" t="s">
        <v>377</v>
      </c>
      <c r="I23" s="24" t="s">
        <v>378</v>
      </c>
      <c r="J23" s="57">
        <v>253.554</v>
      </c>
      <c r="K23" s="24" t="s">
        <v>379</v>
      </c>
    </row>
    <row r="24" spans="1:15" ht="63.75">
      <c r="A24" s="193" t="s">
        <v>107</v>
      </c>
      <c r="B24" s="21">
        <v>1</v>
      </c>
      <c r="C24" s="3" t="s">
        <v>368</v>
      </c>
      <c r="D24" s="3" t="s">
        <v>369</v>
      </c>
      <c r="E24" s="25">
        <v>2918266.4</v>
      </c>
      <c r="F24" s="28" t="s">
        <v>383</v>
      </c>
      <c r="G24" s="3" t="s">
        <v>371</v>
      </c>
      <c r="H24" s="26">
        <v>201311983</v>
      </c>
      <c r="I24" s="25">
        <v>2918266.4</v>
      </c>
      <c r="J24" s="57">
        <f>I24</f>
        <v>2918266.4</v>
      </c>
      <c r="K24" s="24" t="s">
        <v>372</v>
      </c>
      <c r="M24" s="58"/>
      <c r="N24" s="58"/>
      <c r="O24" s="58"/>
    </row>
    <row r="25" spans="1:12" ht="63.75">
      <c r="A25" s="194"/>
      <c r="B25" s="21">
        <v>2</v>
      </c>
      <c r="C25" s="3" t="s">
        <v>368</v>
      </c>
      <c r="D25" s="3" t="s">
        <v>373</v>
      </c>
      <c r="E25" s="27">
        <v>4489000</v>
      </c>
      <c r="F25" s="28" t="s">
        <v>383</v>
      </c>
      <c r="G25" s="3" t="s">
        <v>374</v>
      </c>
      <c r="H25" s="26">
        <v>202318008</v>
      </c>
      <c r="I25" s="27">
        <v>4489000</v>
      </c>
      <c r="J25" s="57">
        <f>3863350+325609</f>
        <v>4188959</v>
      </c>
      <c r="K25" s="24" t="s">
        <v>372</v>
      </c>
      <c r="L25" s="59"/>
    </row>
    <row r="26" spans="1:11" ht="76.5">
      <c r="A26" s="194"/>
      <c r="B26" s="21">
        <v>3</v>
      </c>
      <c r="C26" s="3" t="s">
        <v>368</v>
      </c>
      <c r="D26" s="3" t="s">
        <v>690</v>
      </c>
      <c r="E26" s="27">
        <v>750000</v>
      </c>
      <c r="F26" s="28" t="s">
        <v>376</v>
      </c>
      <c r="G26" s="24" t="s">
        <v>377</v>
      </c>
      <c r="H26" s="24" t="s">
        <v>377</v>
      </c>
      <c r="I26" s="24" t="s">
        <v>378</v>
      </c>
      <c r="J26" s="57">
        <v>750000</v>
      </c>
      <c r="K26" s="24" t="s">
        <v>379</v>
      </c>
    </row>
    <row r="27" spans="1:11" ht="76.5">
      <c r="A27" s="194"/>
      <c r="B27" s="21">
        <v>4</v>
      </c>
      <c r="C27" s="3" t="s">
        <v>368</v>
      </c>
      <c r="D27" s="3" t="s">
        <v>691</v>
      </c>
      <c r="E27" s="27">
        <v>750000</v>
      </c>
      <c r="F27" s="28" t="s">
        <v>376</v>
      </c>
      <c r="G27" s="24" t="s">
        <v>377</v>
      </c>
      <c r="H27" s="24" t="s">
        <v>377</v>
      </c>
      <c r="I27" s="24" t="s">
        <v>378</v>
      </c>
      <c r="J27" s="57">
        <v>750000</v>
      </c>
      <c r="K27" s="24" t="s">
        <v>379</v>
      </c>
    </row>
    <row r="28" spans="1:11" ht="76.5">
      <c r="A28" s="194"/>
      <c r="B28" s="21">
        <v>5</v>
      </c>
      <c r="C28" s="3" t="s">
        <v>368</v>
      </c>
      <c r="D28" s="3" t="s">
        <v>692</v>
      </c>
      <c r="E28" s="27">
        <v>750000</v>
      </c>
      <c r="F28" s="28" t="s">
        <v>376</v>
      </c>
      <c r="G28" s="24" t="s">
        <v>377</v>
      </c>
      <c r="H28" s="24" t="s">
        <v>377</v>
      </c>
      <c r="I28" s="24" t="s">
        <v>378</v>
      </c>
      <c r="J28" s="57">
        <v>750000</v>
      </c>
      <c r="K28" s="24" t="s">
        <v>379</v>
      </c>
    </row>
    <row r="29" spans="1:11" ht="76.5">
      <c r="A29" s="194"/>
      <c r="B29" s="21">
        <v>6</v>
      </c>
      <c r="C29" s="3" t="s">
        <v>368</v>
      </c>
      <c r="D29" s="3" t="s">
        <v>693</v>
      </c>
      <c r="E29" s="27">
        <v>750000</v>
      </c>
      <c r="F29" s="28" t="s">
        <v>376</v>
      </c>
      <c r="G29" s="24" t="s">
        <v>377</v>
      </c>
      <c r="H29" s="24" t="s">
        <v>377</v>
      </c>
      <c r="I29" s="24" t="s">
        <v>378</v>
      </c>
      <c r="J29" s="57">
        <v>253.554</v>
      </c>
      <c r="K29" s="24" t="s">
        <v>379</v>
      </c>
    </row>
    <row r="30" spans="1:11" ht="127.5">
      <c r="A30" s="194"/>
      <c r="B30" s="21">
        <v>7</v>
      </c>
      <c r="C30" s="3" t="s">
        <v>368</v>
      </c>
      <c r="D30" s="3" t="s">
        <v>1451</v>
      </c>
      <c r="E30" s="27">
        <v>333440.377</v>
      </c>
      <c r="F30" s="160">
        <v>2024</v>
      </c>
      <c r="G30" s="24" t="s">
        <v>1452</v>
      </c>
      <c r="H30" s="24">
        <v>306308440</v>
      </c>
      <c r="I30" s="161">
        <v>332999</v>
      </c>
      <c r="J30" s="161">
        <v>332999</v>
      </c>
      <c r="K30" s="162" t="s">
        <v>372</v>
      </c>
    </row>
    <row r="31" spans="1:11" ht="102">
      <c r="A31" s="194"/>
      <c r="B31" s="21">
        <v>8</v>
      </c>
      <c r="C31" s="3" t="s">
        <v>368</v>
      </c>
      <c r="D31" s="3" t="s">
        <v>1453</v>
      </c>
      <c r="E31" s="27">
        <v>3005089</v>
      </c>
      <c r="F31" s="160">
        <v>2024</v>
      </c>
      <c r="G31" s="24" t="s">
        <v>1454</v>
      </c>
      <c r="H31" s="24" t="s">
        <v>1455</v>
      </c>
      <c r="I31" s="161">
        <v>2895200</v>
      </c>
      <c r="J31" s="161">
        <v>2895200</v>
      </c>
      <c r="K31" s="162" t="s">
        <v>372</v>
      </c>
    </row>
    <row r="32" spans="1:11" ht="63.75">
      <c r="A32" s="194"/>
      <c r="B32" s="21">
        <v>9</v>
      </c>
      <c r="C32" s="3" t="s">
        <v>368</v>
      </c>
      <c r="D32" s="3" t="s">
        <v>1456</v>
      </c>
      <c r="E32" s="27">
        <v>102281.222</v>
      </c>
      <c r="F32" s="160">
        <v>2024</v>
      </c>
      <c r="G32" s="24" t="s">
        <v>1457</v>
      </c>
      <c r="H32" s="24" t="s">
        <v>1458</v>
      </c>
      <c r="I32" s="161">
        <v>101500</v>
      </c>
      <c r="J32" s="161">
        <f>I32</f>
        <v>101500</v>
      </c>
      <c r="K32" s="162" t="s">
        <v>372</v>
      </c>
    </row>
    <row r="33" spans="1:11" ht="63.75">
      <c r="A33" s="194"/>
      <c r="B33" s="21">
        <v>10</v>
      </c>
      <c r="C33" s="3" t="s">
        <v>368</v>
      </c>
      <c r="D33" s="3" t="s">
        <v>1459</v>
      </c>
      <c r="E33" s="27">
        <v>367919.338</v>
      </c>
      <c r="F33" s="160">
        <v>2024</v>
      </c>
      <c r="G33" s="24" t="s">
        <v>1460</v>
      </c>
      <c r="H33" s="24" t="s">
        <v>1461</v>
      </c>
      <c r="I33" s="161">
        <v>367000.004</v>
      </c>
      <c r="J33" s="161">
        <f>I33</f>
        <v>367000.004</v>
      </c>
      <c r="K33" s="162" t="s">
        <v>372</v>
      </c>
    </row>
    <row r="34" spans="1:11" ht="63.75">
      <c r="A34" s="194"/>
      <c r="B34" s="21">
        <v>11</v>
      </c>
      <c r="C34" s="3" t="s">
        <v>368</v>
      </c>
      <c r="D34" s="3" t="s">
        <v>1462</v>
      </c>
      <c r="E34" s="27">
        <v>1622250</v>
      </c>
      <c r="F34" s="160">
        <v>2024</v>
      </c>
      <c r="G34" s="24" t="s">
        <v>1463</v>
      </c>
      <c r="H34" s="24" t="s">
        <v>1464</v>
      </c>
      <c r="I34" s="161">
        <v>1575000</v>
      </c>
      <c r="J34" s="161">
        <f>I34</f>
        <v>1575000</v>
      </c>
      <c r="K34" s="162" t="s">
        <v>372</v>
      </c>
    </row>
    <row r="35" spans="1:11" ht="89.25">
      <c r="A35" s="194"/>
      <c r="B35" s="21">
        <v>12</v>
      </c>
      <c r="C35" s="3" t="s">
        <v>368</v>
      </c>
      <c r="D35" s="3" t="s">
        <v>1465</v>
      </c>
      <c r="E35" s="27">
        <v>5276205.875</v>
      </c>
      <c r="F35" s="160">
        <v>2024</v>
      </c>
      <c r="G35" s="24" t="s">
        <v>1466</v>
      </c>
      <c r="H35" s="24" t="s">
        <v>1467</v>
      </c>
      <c r="I35" s="161">
        <v>4968600</v>
      </c>
      <c r="J35" s="161">
        <v>4074252</v>
      </c>
      <c r="K35" s="162" t="s">
        <v>372</v>
      </c>
    </row>
    <row r="36" spans="1:11" ht="127.5">
      <c r="A36" s="194"/>
      <c r="B36" s="21">
        <v>13</v>
      </c>
      <c r="C36" s="3" t="s">
        <v>368</v>
      </c>
      <c r="D36" s="3" t="s">
        <v>1468</v>
      </c>
      <c r="E36" s="27">
        <v>2681483.353</v>
      </c>
      <c r="F36" s="160">
        <v>2024</v>
      </c>
      <c r="G36" s="24" t="s">
        <v>1469</v>
      </c>
      <c r="H36" s="24" t="s">
        <v>1458</v>
      </c>
      <c r="I36" s="161">
        <v>2678400</v>
      </c>
      <c r="J36" s="161">
        <v>2678400</v>
      </c>
      <c r="K36" s="162" t="s">
        <v>372</v>
      </c>
    </row>
    <row r="37" spans="1:11" ht="89.25">
      <c r="A37" s="194"/>
      <c r="B37" s="21">
        <v>14</v>
      </c>
      <c r="C37" s="3" t="s">
        <v>368</v>
      </c>
      <c r="D37" s="3" t="s">
        <v>1470</v>
      </c>
      <c r="E37" s="27">
        <v>1132093.851</v>
      </c>
      <c r="F37" s="160">
        <v>2024</v>
      </c>
      <c r="G37" s="24" t="s">
        <v>1471</v>
      </c>
      <c r="H37" s="24" t="s">
        <v>1461</v>
      </c>
      <c r="I37" s="161">
        <v>1128000</v>
      </c>
      <c r="J37" s="161">
        <v>1071600.000288</v>
      </c>
      <c r="K37" s="162" t="s">
        <v>372</v>
      </c>
    </row>
    <row r="38" spans="1:11" ht="63.75">
      <c r="A38" s="194"/>
      <c r="B38" s="21">
        <v>15</v>
      </c>
      <c r="C38" s="3" t="s">
        <v>368</v>
      </c>
      <c r="D38" s="3" t="s">
        <v>1472</v>
      </c>
      <c r="E38" s="27">
        <v>342824.405</v>
      </c>
      <c r="F38" s="160">
        <v>2024</v>
      </c>
      <c r="G38" s="24" t="s">
        <v>1473</v>
      </c>
      <c r="H38" s="24">
        <v>309373684</v>
      </c>
      <c r="I38" s="27">
        <v>342824.405</v>
      </c>
      <c r="J38" s="161">
        <v>102847.322</v>
      </c>
      <c r="K38" s="162" t="s">
        <v>372</v>
      </c>
    </row>
    <row r="39" spans="1:11" ht="63.75">
      <c r="A39" s="194"/>
      <c r="B39" s="21">
        <v>16</v>
      </c>
      <c r="C39" s="3" t="s">
        <v>368</v>
      </c>
      <c r="D39" s="3" t="s">
        <v>1474</v>
      </c>
      <c r="E39" s="27">
        <v>348519.952</v>
      </c>
      <c r="F39" s="160">
        <v>2024</v>
      </c>
      <c r="G39" s="24" t="s">
        <v>1475</v>
      </c>
      <c r="H39" s="24">
        <v>309518185</v>
      </c>
      <c r="I39" s="27">
        <v>348519.952</v>
      </c>
      <c r="J39" s="161">
        <v>104555.986</v>
      </c>
      <c r="K39" s="162" t="s">
        <v>372</v>
      </c>
    </row>
    <row r="40" spans="1:11" ht="63.75">
      <c r="A40" s="194"/>
      <c r="B40" s="21">
        <v>17</v>
      </c>
      <c r="C40" s="3" t="s">
        <v>368</v>
      </c>
      <c r="D40" s="3" t="s">
        <v>1476</v>
      </c>
      <c r="E40" s="27">
        <v>472821.399</v>
      </c>
      <c r="F40" s="160">
        <v>2024</v>
      </c>
      <c r="G40" s="24" t="s">
        <v>1477</v>
      </c>
      <c r="H40" s="24">
        <v>309519778</v>
      </c>
      <c r="I40" s="27">
        <v>472821.399</v>
      </c>
      <c r="J40" s="161">
        <v>141846.42</v>
      </c>
      <c r="K40" s="162" t="s">
        <v>372</v>
      </c>
    </row>
    <row r="41" spans="1:11" ht="63.75">
      <c r="A41" s="194"/>
      <c r="B41" s="21">
        <v>18</v>
      </c>
      <c r="C41" s="3" t="s">
        <v>368</v>
      </c>
      <c r="D41" s="3" t="s">
        <v>1478</v>
      </c>
      <c r="E41" s="27">
        <v>457447.782</v>
      </c>
      <c r="F41" s="160">
        <v>2024</v>
      </c>
      <c r="G41" s="24" t="s">
        <v>1479</v>
      </c>
      <c r="H41" s="24">
        <v>305716092</v>
      </c>
      <c r="I41" s="27">
        <v>457447.782</v>
      </c>
      <c r="J41" s="161">
        <v>137234.335</v>
      </c>
      <c r="K41" s="162" t="s">
        <v>372</v>
      </c>
    </row>
    <row r="42" spans="1:11" ht="76.5">
      <c r="A42" s="194"/>
      <c r="B42" s="21">
        <v>19</v>
      </c>
      <c r="C42" s="3" t="s">
        <v>368</v>
      </c>
      <c r="D42" s="3" t="s">
        <v>1480</v>
      </c>
      <c r="E42" s="27">
        <v>118632.873</v>
      </c>
      <c r="F42" s="160">
        <v>2024</v>
      </c>
      <c r="G42" s="24" t="s">
        <v>1481</v>
      </c>
      <c r="H42" s="24">
        <v>305716092</v>
      </c>
      <c r="I42" s="27">
        <v>118632.873</v>
      </c>
      <c r="J42" s="161">
        <v>35589.862</v>
      </c>
      <c r="K42" s="162" t="s">
        <v>372</v>
      </c>
    </row>
    <row r="43" spans="1:11" ht="63.75">
      <c r="A43" s="194"/>
      <c r="B43" s="21">
        <v>20</v>
      </c>
      <c r="C43" s="3" t="s">
        <v>368</v>
      </c>
      <c r="D43" s="3" t="s">
        <v>1482</v>
      </c>
      <c r="E43" s="27">
        <v>234326.652</v>
      </c>
      <c r="F43" s="160">
        <v>2024</v>
      </c>
      <c r="G43" s="24" t="s">
        <v>1483</v>
      </c>
      <c r="H43" s="24">
        <v>309683569</v>
      </c>
      <c r="I43" s="27">
        <v>234326.652</v>
      </c>
      <c r="J43" s="161">
        <v>70297.996</v>
      </c>
      <c r="K43" s="162" t="s">
        <v>372</v>
      </c>
    </row>
    <row r="44" spans="1:11" ht="63.75">
      <c r="A44" s="194"/>
      <c r="B44" s="21">
        <v>21</v>
      </c>
      <c r="C44" s="3" t="s">
        <v>368</v>
      </c>
      <c r="D44" s="3" t="s">
        <v>1484</v>
      </c>
      <c r="E44" s="27">
        <v>457223.145</v>
      </c>
      <c r="F44" s="160">
        <v>2024</v>
      </c>
      <c r="G44" s="24" t="s">
        <v>1485</v>
      </c>
      <c r="H44" s="24">
        <v>309315494</v>
      </c>
      <c r="I44" s="27">
        <v>457223.145</v>
      </c>
      <c r="J44" s="161">
        <v>137166.944</v>
      </c>
      <c r="K44" s="162" t="s">
        <v>372</v>
      </c>
    </row>
    <row r="45" spans="1:11" ht="63.75">
      <c r="A45" s="194"/>
      <c r="B45" s="21">
        <v>22</v>
      </c>
      <c r="C45" s="3" t="s">
        <v>368</v>
      </c>
      <c r="D45" s="3" t="s">
        <v>1486</v>
      </c>
      <c r="E45" s="27">
        <v>852407.815</v>
      </c>
      <c r="F45" s="160">
        <v>2024</v>
      </c>
      <c r="G45" s="24" t="s">
        <v>1487</v>
      </c>
      <c r="H45" s="24">
        <v>309385639</v>
      </c>
      <c r="I45" s="27">
        <v>852407.815</v>
      </c>
      <c r="J45" s="161">
        <v>255722.345</v>
      </c>
      <c r="K45" s="162" t="s">
        <v>372</v>
      </c>
    </row>
    <row r="46" spans="1:11" ht="63.75">
      <c r="A46" s="194"/>
      <c r="B46" s="21">
        <v>23</v>
      </c>
      <c r="C46" s="3" t="s">
        <v>368</v>
      </c>
      <c r="D46" s="163" t="s">
        <v>1488</v>
      </c>
      <c r="E46" s="27">
        <v>931311.98</v>
      </c>
      <c r="F46" s="160">
        <v>2024</v>
      </c>
      <c r="G46" s="164" t="s">
        <v>1489</v>
      </c>
      <c r="H46" s="24">
        <v>202318008</v>
      </c>
      <c r="I46" s="161">
        <v>930000</v>
      </c>
      <c r="J46" s="161">
        <v>762600</v>
      </c>
      <c r="K46" s="162" t="s">
        <v>372</v>
      </c>
    </row>
    <row r="47" spans="1:11" ht="63.75">
      <c r="A47" s="194"/>
      <c r="B47" s="21">
        <v>24</v>
      </c>
      <c r="C47" s="3" t="s">
        <v>368</v>
      </c>
      <c r="D47" s="3" t="s">
        <v>1490</v>
      </c>
      <c r="E47" s="27">
        <v>79990.064</v>
      </c>
      <c r="F47" s="160">
        <v>2024</v>
      </c>
      <c r="G47" s="24" t="s">
        <v>702</v>
      </c>
      <c r="H47" s="24">
        <v>304413566</v>
      </c>
      <c r="I47" s="27">
        <v>79990.064</v>
      </c>
      <c r="J47" s="161">
        <v>542368.042</v>
      </c>
      <c r="K47" s="162" t="s">
        <v>372</v>
      </c>
    </row>
    <row r="48" spans="1:11" ht="114.75">
      <c r="A48" s="194"/>
      <c r="B48" s="21">
        <v>25</v>
      </c>
      <c r="C48" s="3" t="s">
        <v>368</v>
      </c>
      <c r="D48" s="3" t="s">
        <v>1491</v>
      </c>
      <c r="E48" s="27">
        <v>1064000</v>
      </c>
      <c r="F48" s="160">
        <v>2024</v>
      </c>
      <c r="G48" s="24" t="s">
        <v>1454</v>
      </c>
      <c r="H48" s="24" t="s">
        <v>1455</v>
      </c>
      <c r="I48" s="27">
        <v>1064000</v>
      </c>
      <c r="J48" s="27">
        <v>1064000</v>
      </c>
      <c r="K48" s="162" t="s">
        <v>372</v>
      </c>
    </row>
    <row r="49" spans="1:11" ht="114.75">
      <c r="A49" s="194"/>
      <c r="B49" s="21">
        <v>26</v>
      </c>
      <c r="C49" s="3" t="s">
        <v>368</v>
      </c>
      <c r="D49" s="3" t="s">
        <v>1492</v>
      </c>
      <c r="E49" s="27">
        <v>2194577.209</v>
      </c>
      <c r="F49" s="160">
        <v>2024</v>
      </c>
      <c r="G49" s="24" t="s">
        <v>1454</v>
      </c>
      <c r="H49" s="24" t="s">
        <v>1455</v>
      </c>
      <c r="I49" s="161">
        <v>2199680</v>
      </c>
      <c r="J49" s="161">
        <v>659904</v>
      </c>
      <c r="K49" s="162" t="s">
        <v>372</v>
      </c>
    </row>
    <row r="50" spans="1:11" ht="153">
      <c r="A50" s="194"/>
      <c r="B50" s="21">
        <v>27</v>
      </c>
      <c r="C50" s="3" t="s">
        <v>368</v>
      </c>
      <c r="D50" s="3" t="s">
        <v>1493</v>
      </c>
      <c r="E50" s="27">
        <v>1395200</v>
      </c>
      <c r="F50" s="160">
        <v>2024</v>
      </c>
      <c r="G50" s="24" t="s">
        <v>1454</v>
      </c>
      <c r="H50" s="24" t="s">
        <v>1455</v>
      </c>
      <c r="I50" s="27">
        <v>1395200</v>
      </c>
      <c r="J50" s="161">
        <v>418560</v>
      </c>
      <c r="K50" s="162" t="s">
        <v>372</v>
      </c>
    </row>
    <row r="51" spans="1:15" s="170" customFormat="1" ht="140.25">
      <c r="A51" s="194"/>
      <c r="B51" s="165">
        <v>28</v>
      </c>
      <c r="C51" s="3" t="s">
        <v>368</v>
      </c>
      <c r="D51" s="166" t="s">
        <v>1494</v>
      </c>
      <c r="E51" s="167">
        <v>2199680</v>
      </c>
      <c r="F51" s="160">
        <v>2023</v>
      </c>
      <c r="G51" s="168" t="s">
        <v>1495</v>
      </c>
      <c r="H51" s="168">
        <v>305143356</v>
      </c>
      <c r="I51" s="167">
        <v>2199680</v>
      </c>
      <c r="J51" s="169">
        <f>2199680-439936</f>
        <v>1759744</v>
      </c>
      <c r="K51" s="162" t="s">
        <v>372</v>
      </c>
      <c r="M51" s="171"/>
      <c r="N51" s="171"/>
      <c r="O51" s="171"/>
    </row>
    <row r="52" spans="1:12" s="170" customFormat="1" ht="229.5">
      <c r="A52" s="194"/>
      <c r="B52" s="165">
        <v>29</v>
      </c>
      <c r="C52" s="166" t="s">
        <v>368</v>
      </c>
      <c r="D52" s="166" t="s">
        <v>1496</v>
      </c>
      <c r="E52" s="172">
        <v>1395200</v>
      </c>
      <c r="F52" s="173" t="s">
        <v>383</v>
      </c>
      <c r="G52" s="168" t="s">
        <v>1495</v>
      </c>
      <c r="H52" s="168">
        <v>305143356</v>
      </c>
      <c r="I52" s="172">
        <v>1395200</v>
      </c>
      <c r="J52" s="169">
        <f>+I52*30%</f>
        <v>418560</v>
      </c>
      <c r="K52" s="162" t="s">
        <v>372</v>
      </c>
      <c r="L52" s="174"/>
    </row>
    <row r="53" spans="1:11" s="170" customFormat="1" ht="191.25">
      <c r="A53" s="195"/>
      <c r="B53" s="165">
        <v>30</v>
      </c>
      <c r="C53" s="166" t="s">
        <v>368</v>
      </c>
      <c r="D53" s="166" t="s">
        <v>1497</v>
      </c>
      <c r="E53" s="172">
        <v>1064000</v>
      </c>
      <c r="F53" s="173">
        <v>2023</v>
      </c>
      <c r="G53" s="168" t="s">
        <v>1495</v>
      </c>
      <c r="H53" s="168">
        <v>305143356</v>
      </c>
      <c r="I53" s="172">
        <v>1064000</v>
      </c>
      <c r="J53" s="172">
        <v>1064000</v>
      </c>
      <c r="K53" s="162" t="s">
        <v>372</v>
      </c>
    </row>
    <row r="56" spans="1:11" ht="46.5" customHeight="1">
      <c r="A56" s="187" t="s">
        <v>42</v>
      </c>
      <c r="B56" s="187"/>
      <c r="C56" s="187"/>
      <c r="D56" s="187"/>
      <c r="E56" s="187"/>
      <c r="F56" s="187"/>
      <c r="G56" s="187"/>
      <c r="H56" s="187"/>
      <c r="I56" s="187"/>
      <c r="J56" s="187"/>
      <c r="K56" s="187"/>
    </row>
    <row r="57" spans="1:11" ht="17.25" customHeight="1">
      <c r="A57" s="188" t="s">
        <v>694</v>
      </c>
      <c r="B57" s="188"/>
      <c r="C57" s="188"/>
      <c r="D57" s="188"/>
      <c r="E57" s="188"/>
      <c r="F57" s="188"/>
      <c r="G57" s="188"/>
      <c r="H57" s="188"/>
      <c r="I57" s="188"/>
      <c r="J57" s="188"/>
      <c r="K57" s="188"/>
    </row>
    <row r="58" spans="1:11" ht="15">
      <c r="A58" s="188"/>
      <c r="B58" s="188"/>
      <c r="C58" s="188"/>
      <c r="D58" s="188"/>
      <c r="E58" s="188"/>
      <c r="F58" s="188"/>
      <c r="G58" s="188"/>
      <c r="H58" s="188"/>
      <c r="I58" s="188"/>
      <c r="J58" s="188"/>
      <c r="K58" s="188"/>
    </row>
  </sheetData>
  <sheetProtection/>
  <mergeCells count="18">
    <mergeCell ref="J3:K3"/>
    <mergeCell ref="K4:K5"/>
    <mergeCell ref="A2:K2"/>
    <mergeCell ref="I4:I5"/>
    <mergeCell ref="J4:J5"/>
    <mergeCell ref="A4:A5"/>
    <mergeCell ref="B4:B5"/>
    <mergeCell ref="C4:C5"/>
    <mergeCell ref="D4:D5"/>
    <mergeCell ref="E4:E5"/>
    <mergeCell ref="A56:K56"/>
    <mergeCell ref="A57:K58"/>
    <mergeCell ref="F4:F5"/>
    <mergeCell ref="G4:H4"/>
    <mergeCell ref="A12:A17"/>
    <mergeCell ref="A6:A11"/>
    <mergeCell ref="A18:A23"/>
    <mergeCell ref="A24:A53"/>
  </mergeCells>
  <printOptions horizontalCentered="1"/>
  <pageMargins left="0" right="0"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4"/>
  </sheetPr>
  <dimension ref="A1:F664"/>
  <sheetViews>
    <sheetView zoomScalePageLayoutView="0" workbookViewId="0" topLeftCell="A619">
      <selection activeCell="F627" sqref="F627"/>
    </sheetView>
  </sheetViews>
  <sheetFormatPr defaultColWidth="9.140625" defaultRowHeight="15"/>
  <cols>
    <col min="1" max="1" width="5.8515625" style="60" customWidth="1"/>
    <col min="2" max="2" width="14.8515625" style="60" customWidth="1"/>
    <col min="3" max="3" width="56.140625" style="61" customWidth="1"/>
    <col min="4" max="4" width="11.140625" style="60" customWidth="1"/>
    <col min="5" max="5" width="19.57421875" style="60" bestFit="1" customWidth="1"/>
    <col min="6" max="6" width="19.421875" style="60" customWidth="1"/>
    <col min="7" max="16384" width="9.140625" style="60" customWidth="1"/>
  </cols>
  <sheetData>
    <row r="1" spans="1:6" ht="54.75" customHeight="1">
      <c r="A1" s="205" t="s">
        <v>1018</v>
      </c>
      <c r="B1" s="205"/>
      <c r="C1" s="205"/>
      <c r="D1" s="205"/>
      <c r="E1" s="205"/>
      <c r="F1" s="205"/>
    </row>
    <row r="2" spans="1:6" ht="61.5" customHeight="1">
      <c r="A2" s="206" t="s">
        <v>0</v>
      </c>
      <c r="B2" s="206" t="s">
        <v>21</v>
      </c>
      <c r="C2" s="206" t="s">
        <v>22</v>
      </c>
      <c r="D2" s="206" t="s">
        <v>23</v>
      </c>
      <c r="E2" s="206"/>
      <c r="F2" s="206" t="s">
        <v>24</v>
      </c>
    </row>
    <row r="3" spans="1:6" ht="27" customHeight="1">
      <c r="A3" s="206"/>
      <c r="B3" s="206"/>
      <c r="C3" s="206"/>
      <c r="D3" s="54" t="s">
        <v>25</v>
      </c>
      <c r="E3" s="54" t="s">
        <v>26</v>
      </c>
      <c r="F3" s="206"/>
    </row>
    <row r="4" spans="1:6" ht="15.75">
      <c r="A4" s="208" t="s">
        <v>9</v>
      </c>
      <c r="B4" s="209" t="s">
        <v>27</v>
      </c>
      <c r="C4" s="62"/>
      <c r="D4" s="13"/>
      <c r="E4" s="14"/>
      <c r="F4" s="39"/>
    </row>
    <row r="5" spans="1:6" ht="18.75" customHeight="1">
      <c r="A5" s="208"/>
      <c r="B5" s="209"/>
      <c r="C5" s="62"/>
      <c r="D5" s="13"/>
      <c r="E5" s="14"/>
      <c r="F5" s="39"/>
    </row>
    <row r="6" spans="1:6" ht="15.75">
      <c r="A6" s="208"/>
      <c r="B6" s="209"/>
      <c r="C6" s="62"/>
      <c r="D6" s="13"/>
      <c r="E6" s="14"/>
      <c r="F6" s="12"/>
    </row>
    <row r="7" spans="1:6" ht="15.75">
      <c r="A7" s="208"/>
      <c r="B7" s="209"/>
      <c r="C7" s="62"/>
      <c r="D7" s="13"/>
      <c r="E7" s="14"/>
      <c r="F7" s="39"/>
    </row>
    <row r="8" spans="1:6" ht="47.25">
      <c r="A8" s="208" t="s">
        <v>10</v>
      </c>
      <c r="B8" s="209" t="s">
        <v>43</v>
      </c>
      <c r="C8" s="62" t="s">
        <v>386</v>
      </c>
      <c r="D8" s="13">
        <v>1</v>
      </c>
      <c r="E8" s="63">
        <v>693000000</v>
      </c>
      <c r="F8" s="39" t="s">
        <v>379</v>
      </c>
    </row>
    <row r="9" spans="1:6" ht="47.25">
      <c r="A9" s="208"/>
      <c r="B9" s="209"/>
      <c r="C9" s="62" t="s">
        <v>385</v>
      </c>
      <c r="D9" s="13">
        <v>1</v>
      </c>
      <c r="E9" s="63">
        <v>495000000</v>
      </c>
      <c r="F9" s="39" t="s">
        <v>379</v>
      </c>
    </row>
    <row r="10" spans="1:6" ht="31.5">
      <c r="A10" s="208"/>
      <c r="B10" s="209"/>
      <c r="C10" s="62" t="s">
        <v>566</v>
      </c>
      <c r="D10" s="13">
        <v>1</v>
      </c>
      <c r="E10" s="63">
        <v>20000000</v>
      </c>
      <c r="F10" s="39" t="s">
        <v>656</v>
      </c>
    </row>
    <row r="11" spans="1:6" ht="47.25">
      <c r="A11" s="208"/>
      <c r="B11" s="209"/>
      <c r="C11" s="62" t="s">
        <v>662</v>
      </c>
      <c r="D11" s="13">
        <v>1</v>
      </c>
      <c r="E11" s="63">
        <v>145108108.89</v>
      </c>
      <c r="F11" s="39" t="s">
        <v>656</v>
      </c>
    </row>
    <row r="12" spans="1:6" ht="30">
      <c r="A12" s="208"/>
      <c r="B12" s="209"/>
      <c r="C12" s="62" t="s">
        <v>567</v>
      </c>
      <c r="D12" s="13">
        <v>1</v>
      </c>
      <c r="E12" s="63">
        <v>35112000</v>
      </c>
      <c r="F12" s="39" t="s">
        <v>656</v>
      </c>
    </row>
    <row r="13" spans="1:6" ht="157.5">
      <c r="A13" s="208"/>
      <c r="B13" s="209"/>
      <c r="C13" s="62" t="s">
        <v>568</v>
      </c>
      <c r="D13" s="13">
        <v>1</v>
      </c>
      <c r="E13" s="63">
        <v>1923046863</v>
      </c>
      <c r="F13" s="39" t="s">
        <v>656</v>
      </c>
    </row>
    <row r="14" spans="1:6" ht="30">
      <c r="A14" s="208"/>
      <c r="B14" s="209"/>
      <c r="C14" s="62" t="s">
        <v>569</v>
      </c>
      <c r="D14" s="13">
        <v>50000</v>
      </c>
      <c r="E14" s="63">
        <v>478500000</v>
      </c>
      <c r="F14" s="39" t="s">
        <v>656</v>
      </c>
    </row>
    <row r="15" spans="1:6" ht="30">
      <c r="A15" s="208"/>
      <c r="B15" s="209"/>
      <c r="C15" s="62" t="s">
        <v>570</v>
      </c>
      <c r="D15" s="13">
        <v>9000</v>
      </c>
      <c r="E15" s="63">
        <v>40332000</v>
      </c>
      <c r="F15" s="39" t="s">
        <v>656</v>
      </c>
    </row>
    <row r="16" spans="1:6" ht="63">
      <c r="A16" s="208"/>
      <c r="B16" s="209"/>
      <c r="C16" s="62" t="s">
        <v>571</v>
      </c>
      <c r="D16" s="13">
        <v>1</v>
      </c>
      <c r="E16" s="63">
        <v>5993000</v>
      </c>
      <c r="F16" s="39" t="s">
        <v>656</v>
      </c>
    </row>
    <row r="17" spans="1:6" ht="47.25">
      <c r="A17" s="208"/>
      <c r="B17" s="209"/>
      <c r="C17" s="62" t="s">
        <v>572</v>
      </c>
      <c r="D17" s="13">
        <v>19</v>
      </c>
      <c r="E17" s="63">
        <v>15400000</v>
      </c>
      <c r="F17" s="39" t="s">
        <v>656</v>
      </c>
    </row>
    <row r="18" spans="1:6" ht="31.5">
      <c r="A18" s="208"/>
      <c r="B18" s="209"/>
      <c r="C18" s="62" t="s">
        <v>573</v>
      </c>
      <c r="D18" s="13">
        <v>1</v>
      </c>
      <c r="E18" s="63">
        <v>5284560</v>
      </c>
      <c r="F18" s="39" t="s">
        <v>656</v>
      </c>
    </row>
    <row r="19" spans="1:6" ht="31.5">
      <c r="A19" s="208"/>
      <c r="B19" s="209"/>
      <c r="C19" s="62" t="s">
        <v>661</v>
      </c>
      <c r="D19" s="13">
        <v>4</v>
      </c>
      <c r="E19" s="63">
        <v>1578000</v>
      </c>
      <c r="F19" s="39" t="s">
        <v>656</v>
      </c>
    </row>
    <row r="20" spans="1:6" ht="63">
      <c r="A20" s="208"/>
      <c r="B20" s="209"/>
      <c r="C20" s="62" t="s">
        <v>574</v>
      </c>
      <c r="D20" s="13">
        <v>1</v>
      </c>
      <c r="E20" s="63">
        <v>1800000</v>
      </c>
      <c r="F20" s="39" t="s">
        <v>656</v>
      </c>
    </row>
    <row r="21" spans="1:6" ht="47.25">
      <c r="A21" s="208"/>
      <c r="B21" s="209"/>
      <c r="C21" s="62" t="s">
        <v>575</v>
      </c>
      <c r="D21" s="13">
        <v>7</v>
      </c>
      <c r="E21" s="63">
        <v>286440</v>
      </c>
      <c r="F21" s="39" t="s">
        <v>656</v>
      </c>
    </row>
    <row r="22" spans="1:6" ht="30">
      <c r="A22" s="208"/>
      <c r="B22" s="209"/>
      <c r="C22" s="62" t="s">
        <v>576</v>
      </c>
      <c r="D22" s="13">
        <v>1</v>
      </c>
      <c r="E22" s="63">
        <v>2000000</v>
      </c>
      <c r="F22" s="39" t="s">
        <v>656</v>
      </c>
    </row>
    <row r="23" spans="1:6" ht="47.25">
      <c r="A23" s="208"/>
      <c r="B23" s="209"/>
      <c r="C23" s="62" t="s">
        <v>577</v>
      </c>
      <c r="D23" s="13">
        <v>1</v>
      </c>
      <c r="E23" s="63">
        <v>11632936</v>
      </c>
      <c r="F23" s="39" t="s">
        <v>656</v>
      </c>
    </row>
    <row r="24" spans="1:6" ht="47.25">
      <c r="A24" s="208"/>
      <c r="B24" s="209"/>
      <c r="C24" s="62" t="s">
        <v>578</v>
      </c>
      <c r="D24" s="13">
        <v>1</v>
      </c>
      <c r="E24" s="63">
        <v>680000</v>
      </c>
      <c r="F24" s="39" t="s">
        <v>379</v>
      </c>
    </row>
    <row r="25" spans="1:6" ht="47.25">
      <c r="A25" s="208"/>
      <c r="B25" s="209"/>
      <c r="C25" s="62" t="s">
        <v>1295</v>
      </c>
      <c r="D25" s="13">
        <v>1</v>
      </c>
      <c r="E25" s="63">
        <v>16152713</v>
      </c>
      <c r="F25" s="39" t="s">
        <v>656</v>
      </c>
    </row>
    <row r="26" spans="1:6" ht="31.5">
      <c r="A26" s="208"/>
      <c r="B26" s="209"/>
      <c r="C26" s="62" t="s">
        <v>579</v>
      </c>
      <c r="D26" s="13">
        <v>5</v>
      </c>
      <c r="E26" s="63">
        <v>7392000</v>
      </c>
      <c r="F26" s="39" t="s">
        <v>656</v>
      </c>
    </row>
    <row r="27" spans="1:6" ht="30">
      <c r="A27" s="208"/>
      <c r="B27" s="209"/>
      <c r="C27" s="62" t="s">
        <v>580</v>
      </c>
      <c r="D27" s="13">
        <v>100</v>
      </c>
      <c r="E27" s="63">
        <v>1450000</v>
      </c>
      <c r="F27" s="39" t="s">
        <v>656</v>
      </c>
    </row>
    <row r="28" spans="1:6" ht="31.5">
      <c r="A28" s="208"/>
      <c r="B28" s="209"/>
      <c r="C28" s="62" t="s">
        <v>663</v>
      </c>
      <c r="D28" s="13">
        <v>1</v>
      </c>
      <c r="E28" s="63">
        <v>5804820</v>
      </c>
      <c r="F28" s="39" t="s">
        <v>656</v>
      </c>
    </row>
    <row r="29" spans="1:6" ht="30">
      <c r="A29" s="208"/>
      <c r="B29" s="209"/>
      <c r="C29" s="62" t="s">
        <v>581</v>
      </c>
      <c r="D29" s="13">
        <v>4128</v>
      </c>
      <c r="E29" s="63">
        <v>26400000</v>
      </c>
      <c r="F29" s="39" t="s">
        <v>656</v>
      </c>
    </row>
    <row r="30" spans="1:6" ht="30">
      <c r="A30" s="208"/>
      <c r="B30" s="209"/>
      <c r="C30" s="62" t="s">
        <v>582</v>
      </c>
      <c r="D30" s="13">
        <v>2596</v>
      </c>
      <c r="E30" s="63">
        <v>10400000</v>
      </c>
      <c r="F30" s="39" t="s">
        <v>656</v>
      </c>
    </row>
    <row r="31" spans="1:6" ht="47.25">
      <c r="A31" s="208"/>
      <c r="B31" s="209"/>
      <c r="C31" s="62" t="s">
        <v>583</v>
      </c>
      <c r="D31" s="13">
        <v>70</v>
      </c>
      <c r="E31" s="63">
        <v>4385010</v>
      </c>
      <c r="F31" s="39" t="s">
        <v>656</v>
      </c>
    </row>
    <row r="32" spans="1:6" ht="47.25">
      <c r="A32" s="208"/>
      <c r="B32" s="209"/>
      <c r="C32" s="62" t="s">
        <v>584</v>
      </c>
      <c r="D32" s="13">
        <v>3</v>
      </c>
      <c r="E32" s="63">
        <v>750000</v>
      </c>
      <c r="F32" s="39" t="s">
        <v>656</v>
      </c>
    </row>
    <row r="33" spans="1:6" ht="30">
      <c r="A33" s="208"/>
      <c r="B33" s="209"/>
      <c r="C33" s="62" t="s">
        <v>585</v>
      </c>
      <c r="D33" s="13">
        <v>1</v>
      </c>
      <c r="E33" s="63">
        <v>40000000</v>
      </c>
      <c r="F33" s="39" t="s">
        <v>656</v>
      </c>
    </row>
    <row r="34" spans="1:6" ht="31.5">
      <c r="A34" s="208"/>
      <c r="B34" s="209"/>
      <c r="C34" s="62" t="s">
        <v>586</v>
      </c>
      <c r="D34" s="13">
        <v>1</v>
      </c>
      <c r="E34" s="63">
        <v>302021934</v>
      </c>
      <c r="F34" s="39" t="s">
        <v>656</v>
      </c>
    </row>
    <row r="35" spans="1:6" ht="47.25">
      <c r="A35" s="208"/>
      <c r="B35" s="209"/>
      <c r="C35" s="62" t="s">
        <v>587</v>
      </c>
      <c r="D35" s="13">
        <v>3</v>
      </c>
      <c r="E35" s="63">
        <v>1500000</v>
      </c>
      <c r="F35" s="39" t="s">
        <v>656</v>
      </c>
    </row>
    <row r="36" spans="1:6" ht="63">
      <c r="A36" s="208"/>
      <c r="B36" s="209"/>
      <c r="C36" s="62" t="s">
        <v>588</v>
      </c>
      <c r="D36" s="13">
        <v>55</v>
      </c>
      <c r="E36" s="63">
        <v>8140000</v>
      </c>
      <c r="F36" s="39" t="s">
        <v>656</v>
      </c>
    </row>
    <row r="37" spans="1:6" ht="30">
      <c r="A37" s="208"/>
      <c r="B37" s="209"/>
      <c r="C37" s="62" t="s">
        <v>589</v>
      </c>
      <c r="D37" s="13">
        <v>1</v>
      </c>
      <c r="E37" s="63">
        <v>1260000</v>
      </c>
      <c r="F37" s="39" t="s">
        <v>656</v>
      </c>
    </row>
    <row r="38" spans="1:6" ht="63">
      <c r="A38" s="208"/>
      <c r="B38" s="209"/>
      <c r="C38" s="62" t="s">
        <v>590</v>
      </c>
      <c r="D38" s="13">
        <v>1</v>
      </c>
      <c r="E38" s="63">
        <v>5000800</v>
      </c>
      <c r="F38" s="39" t="s">
        <v>656</v>
      </c>
    </row>
    <row r="39" spans="1:6" ht="31.5">
      <c r="A39" s="208"/>
      <c r="B39" s="209"/>
      <c r="C39" s="62" t="s">
        <v>660</v>
      </c>
      <c r="D39" s="13">
        <v>4</v>
      </c>
      <c r="E39" s="63">
        <v>12240000</v>
      </c>
      <c r="F39" s="39" t="s">
        <v>656</v>
      </c>
    </row>
    <row r="40" spans="1:6" ht="47.25">
      <c r="A40" s="208"/>
      <c r="B40" s="209"/>
      <c r="C40" s="62" t="s">
        <v>591</v>
      </c>
      <c r="D40" s="13">
        <v>22</v>
      </c>
      <c r="E40" s="63">
        <v>7700000</v>
      </c>
      <c r="F40" s="39" t="s">
        <v>656</v>
      </c>
    </row>
    <row r="41" spans="1:6" ht="47.25">
      <c r="A41" s="208"/>
      <c r="B41" s="209"/>
      <c r="C41" s="62" t="s">
        <v>592</v>
      </c>
      <c r="D41" s="13">
        <v>1</v>
      </c>
      <c r="E41" s="63">
        <v>132988108.89</v>
      </c>
      <c r="F41" s="39" t="s">
        <v>656</v>
      </c>
    </row>
    <row r="42" spans="1:6" ht="63">
      <c r="A42" s="208"/>
      <c r="B42" s="209"/>
      <c r="C42" s="62" t="s">
        <v>593</v>
      </c>
      <c r="D42" s="13">
        <v>1</v>
      </c>
      <c r="E42" s="63">
        <v>5000800</v>
      </c>
      <c r="F42" s="39" t="s">
        <v>656</v>
      </c>
    </row>
    <row r="43" spans="1:6" ht="30">
      <c r="A43" s="208"/>
      <c r="B43" s="209"/>
      <c r="C43" s="62" t="s">
        <v>594</v>
      </c>
      <c r="D43" s="13">
        <v>1</v>
      </c>
      <c r="E43" s="63">
        <v>359021016</v>
      </c>
      <c r="F43" s="39" t="s">
        <v>656</v>
      </c>
    </row>
    <row r="44" spans="1:6" ht="31.5">
      <c r="A44" s="208"/>
      <c r="B44" s="209"/>
      <c r="C44" s="62" t="s">
        <v>595</v>
      </c>
      <c r="D44" s="13">
        <v>1</v>
      </c>
      <c r="E44" s="63">
        <v>8488500</v>
      </c>
      <c r="F44" s="39" t="s">
        <v>656</v>
      </c>
    </row>
    <row r="45" spans="1:6" ht="47.25">
      <c r="A45" s="208"/>
      <c r="B45" s="209"/>
      <c r="C45" s="62" t="s">
        <v>596</v>
      </c>
      <c r="D45" s="13">
        <v>1</v>
      </c>
      <c r="E45" s="63">
        <v>7053500</v>
      </c>
      <c r="F45" s="39" t="s">
        <v>656</v>
      </c>
    </row>
    <row r="46" spans="1:6" ht="47.25">
      <c r="A46" s="208"/>
      <c r="B46" s="209"/>
      <c r="C46" s="62" t="s">
        <v>597</v>
      </c>
      <c r="D46" s="13">
        <v>1</v>
      </c>
      <c r="E46" s="63">
        <v>66696000</v>
      </c>
      <c r="F46" s="39" t="s">
        <v>656</v>
      </c>
    </row>
    <row r="47" spans="1:6" ht="47.25">
      <c r="A47" s="208"/>
      <c r="B47" s="209"/>
      <c r="C47" s="62" t="s">
        <v>598</v>
      </c>
      <c r="D47" s="13">
        <v>1</v>
      </c>
      <c r="E47" s="63">
        <v>600000000</v>
      </c>
      <c r="F47" s="39" t="s">
        <v>656</v>
      </c>
    </row>
    <row r="48" spans="1:6" ht="47.25">
      <c r="A48" s="208"/>
      <c r="B48" s="209"/>
      <c r="C48" s="62" t="s">
        <v>599</v>
      </c>
      <c r="D48" s="13">
        <v>1</v>
      </c>
      <c r="E48" s="63">
        <v>400000000</v>
      </c>
      <c r="F48" s="39" t="s">
        <v>656</v>
      </c>
    </row>
    <row r="49" spans="1:6" ht="31.5">
      <c r="A49" s="208"/>
      <c r="B49" s="209"/>
      <c r="C49" s="62" t="s">
        <v>600</v>
      </c>
      <c r="D49" s="13">
        <v>1</v>
      </c>
      <c r="E49" s="63">
        <v>9416220</v>
      </c>
      <c r="F49" s="39" t="s">
        <v>657</v>
      </c>
    </row>
    <row r="50" spans="1:6" ht="31.5">
      <c r="A50" s="208"/>
      <c r="B50" s="209"/>
      <c r="C50" s="62" t="s">
        <v>601</v>
      </c>
      <c r="D50" s="13">
        <v>1</v>
      </c>
      <c r="E50" s="63">
        <v>10583780</v>
      </c>
      <c r="F50" s="39" t="s">
        <v>656</v>
      </c>
    </row>
    <row r="51" spans="1:6" ht="30">
      <c r="A51" s="208"/>
      <c r="B51" s="209"/>
      <c r="C51" s="62" t="s">
        <v>602</v>
      </c>
      <c r="D51" s="13">
        <v>6</v>
      </c>
      <c r="E51" s="63">
        <v>50671529</v>
      </c>
      <c r="F51" s="39" t="s">
        <v>656</v>
      </c>
    </row>
    <row r="52" spans="1:6" ht="110.25">
      <c r="A52" s="208"/>
      <c r="B52" s="209"/>
      <c r="C52" s="62" t="s">
        <v>603</v>
      </c>
      <c r="D52" s="13">
        <v>8</v>
      </c>
      <c r="E52" s="63">
        <v>29876957.6</v>
      </c>
      <c r="F52" s="39" t="s">
        <v>656</v>
      </c>
    </row>
    <row r="53" spans="1:6" ht="31.5">
      <c r="A53" s="208"/>
      <c r="B53" s="209"/>
      <c r="C53" s="62" t="s">
        <v>579</v>
      </c>
      <c r="D53" s="13">
        <v>5</v>
      </c>
      <c r="E53" s="63">
        <v>7392000</v>
      </c>
      <c r="F53" s="39" t="s">
        <v>656</v>
      </c>
    </row>
    <row r="54" spans="1:6" ht="31.5">
      <c r="A54" s="208"/>
      <c r="B54" s="209"/>
      <c r="C54" s="62" t="s">
        <v>604</v>
      </c>
      <c r="D54" s="13">
        <v>2</v>
      </c>
      <c r="E54" s="63">
        <v>16763600</v>
      </c>
      <c r="F54" s="39" t="s">
        <v>656</v>
      </c>
    </row>
    <row r="55" spans="1:6" ht="47.25">
      <c r="A55" s="208"/>
      <c r="B55" s="209"/>
      <c r="C55" s="62" t="s">
        <v>1296</v>
      </c>
      <c r="D55" s="13">
        <v>67</v>
      </c>
      <c r="E55" s="63">
        <v>16750000</v>
      </c>
      <c r="F55" s="39" t="s">
        <v>656</v>
      </c>
    </row>
    <row r="56" spans="1:6" ht="31.5">
      <c r="A56" s="208"/>
      <c r="B56" s="209"/>
      <c r="C56" s="62" t="s">
        <v>605</v>
      </c>
      <c r="D56" s="13">
        <v>1</v>
      </c>
      <c r="E56" s="63">
        <v>81642770</v>
      </c>
      <c r="F56" s="39" t="s">
        <v>656</v>
      </c>
    </row>
    <row r="57" spans="1:6" ht="30">
      <c r="A57" s="208"/>
      <c r="B57" s="209"/>
      <c r="C57" s="62" t="s">
        <v>664</v>
      </c>
      <c r="D57" s="13">
        <v>4</v>
      </c>
      <c r="E57" s="63">
        <v>30119032.26</v>
      </c>
      <c r="F57" s="39" t="s">
        <v>656</v>
      </c>
    </row>
    <row r="58" spans="1:6" ht="30">
      <c r="A58" s="208"/>
      <c r="B58" s="209"/>
      <c r="C58" s="62" t="s">
        <v>606</v>
      </c>
      <c r="D58" s="13">
        <v>1</v>
      </c>
      <c r="E58" s="63">
        <v>19164600</v>
      </c>
      <c r="F58" s="39" t="s">
        <v>656</v>
      </c>
    </row>
    <row r="59" spans="1:6" ht="30">
      <c r="A59" s="208"/>
      <c r="B59" s="209"/>
      <c r="C59" s="62" t="s">
        <v>607</v>
      </c>
      <c r="D59" s="13">
        <v>5500</v>
      </c>
      <c r="E59" s="63">
        <v>26400000</v>
      </c>
      <c r="F59" s="39" t="s">
        <v>656</v>
      </c>
    </row>
    <row r="60" spans="1:6" ht="30">
      <c r="A60" s="208"/>
      <c r="B60" s="209"/>
      <c r="C60" s="62" t="s">
        <v>608</v>
      </c>
      <c r="D60" s="13">
        <v>1750</v>
      </c>
      <c r="E60" s="63">
        <v>106949000</v>
      </c>
      <c r="F60" s="39" t="s">
        <v>656</v>
      </c>
    </row>
    <row r="61" spans="1:6" ht="30">
      <c r="A61" s="208"/>
      <c r="B61" s="209"/>
      <c r="C61" s="62" t="s">
        <v>658</v>
      </c>
      <c r="D61" s="13">
        <v>5555</v>
      </c>
      <c r="E61" s="63">
        <v>40332000</v>
      </c>
      <c r="F61" s="39" t="s">
        <v>656</v>
      </c>
    </row>
    <row r="62" spans="1:6" ht="30">
      <c r="A62" s="208"/>
      <c r="B62" s="209"/>
      <c r="C62" s="62" t="s">
        <v>609</v>
      </c>
      <c r="D62" s="13">
        <v>58000</v>
      </c>
      <c r="E62" s="63">
        <v>423600000</v>
      </c>
      <c r="F62" s="39" t="s">
        <v>656</v>
      </c>
    </row>
    <row r="63" spans="1:6" ht="31.5">
      <c r="A63" s="208"/>
      <c r="B63" s="209"/>
      <c r="C63" s="62" t="s">
        <v>610</v>
      </c>
      <c r="D63" s="13">
        <v>12</v>
      </c>
      <c r="E63" s="63">
        <v>14953539</v>
      </c>
      <c r="F63" s="39" t="s">
        <v>656</v>
      </c>
    </row>
    <row r="64" spans="1:6" ht="30">
      <c r="A64" s="208"/>
      <c r="B64" s="209"/>
      <c r="C64" s="62" t="s">
        <v>585</v>
      </c>
      <c r="D64" s="13">
        <v>1</v>
      </c>
      <c r="E64" s="63">
        <v>70056000</v>
      </c>
      <c r="F64" s="39" t="s">
        <v>656</v>
      </c>
    </row>
    <row r="65" spans="1:6" ht="31.5">
      <c r="A65" s="208"/>
      <c r="B65" s="209"/>
      <c r="C65" s="62" t="s">
        <v>611</v>
      </c>
      <c r="D65" s="13">
        <v>1</v>
      </c>
      <c r="E65" s="63">
        <v>308761202</v>
      </c>
      <c r="F65" s="39" t="s">
        <v>656</v>
      </c>
    </row>
    <row r="66" spans="1:6" ht="31.5">
      <c r="A66" s="208"/>
      <c r="B66" s="209"/>
      <c r="C66" s="62" t="s">
        <v>612</v>
      </c>
      <c r="D66" s="13">
        <v>1</v>
      </c>
      <c r="E66" s="63">
        <v>46048000</v>
      </c>
      <c r="F66" s="39" t="s">
        <v>656</v>
      </c>
    </row>
    <row r="67" spans="1:6" ht="47.25">
      <c r="A67" s="208"/>
      <c r="B67" s="209"/>
      <c r="C67" s="62" t="s">
        <v>613</v>
      </c>
      <c r="D67" s="13">
        <v>1</v>
      </c>
      <c r="E67" s="63">
        <v>12930000</v>
      </c>
      <c r="F67" s="39" t="s">
        <v>656</v>
      </c>
    </row>
    <row r="68" spans="1:6" ht="31.5">
      <c r="A68" s="208"/>
      <c r="B68" s="209"/>
      <c r="C68" s="62" t="s">
        <v>614</v>
      </c>
      <c r="D68" s="13">
        <v>4</v>
      </c>
      <c r="E68" s="63">
        <v>4200084</v>
      </c>
      <c r="F68" s="39" t="s">
        <v>656</v>
      </c>
    </row>
    <row r="69" spans="1:6" ht="30">
      <c r="A69" s="208"/>
      <c r="B69" s="209"/>
      <c r="C69" s="62" t="s">
        <v>615</v>
      </c>
      <c r="D69" s="13">
        <v>1</v>
      </c>
      <c r="E69" s="63">
        <v>10000000</v>
      </c>
      <c r="F69" s="39" t="s">
        <v>656</v>
      </c>
    </row>
    <row r="70" spans="1:6" ht="30">
      <c r="A70" s="208"/>
      <c r="B70" s="209"/>
      <c r="C70" s="62" t="s">
        <v>615</v>
      </c>
      <c r="D70" s="13">
        <v>1</v>
      </c>
      <c r="E70" s="63">
        <v>10000000</v>
      </c>
      <c r="F70" s="39" t="s">
        <v>656</v>
      </c>
    </row>
    <row r="71" spans="1:6" ht="30">
      <c r="A71" s="208"/>
      <c r="B71" s="209"/>
      <c r="C71" s="62" t="s">
        <v>615</v>
      </c>
      <c r="D71" s="13">
        <v>1</v>
      </c>
      <c r="E71" s="63">
        <v>8000000</v>
      </c>
      <c r="F71" s="39" t="s">
        <v>656</v>
      </c>
    </row>
    <row r="72" spans="1:6" ht="31.5">
      <c r="A72" s="208"/>
      <c r="B72" s="209"/>
      <c r="C72" s="62" t="s">
        <v>616</v>
      </c>
      <c r="D72" s="13">
        <v>1</v>
      </c>
      <c r="E72" s="63">
        <v>33464188</v>
      </c>
      <c r="F72" s="39" t="s">
        <v>656</v>
      </c>
    </row>
    <row r="73" spans="1:6" ht="31.5">
      <c r="A73" s="208"/>
      <c r="B73" s="209"/>
      <c r="C73" s="62" t="s">
        <v>685</v>
      </c>
      <c r="D73" s="13">
        <v>1</v>
      </c>
      <c r="E73" s="63">
        <v>72125712</v>
      </c>
      <c r="F73" s="39" t="s">
        <v>656</v>
      </c>
    </row>
    <row r="74" spans="1:6" ht="94.5">
      <c r="A74" s="208"/>
      <c r="B74" s="209"/>
      <c r="C74" s="62" t="s">
        <v>617</v>
      </c>
      <c r="D74" s="13">
        <v>1</v>
      </c>
      <c r="E74" s="63">
        <v>29947520</v>
      </c>
      <c r="F74" s="39" t="s">
        <v>656</v>
      </c>
    </row>
    <row r="75" spans="1:6" ht="78.75">
      <c r="A75" s="208"/>
      <c r="B75" s="209"/>
      <c r="C75" s="62" t="s">
        <v>618</v>
      </c>
      <c r="D75" s="13">
        <v>15</v>
      </c>
      <c r="E75" s="63">
        <v>13500000</v>
      </c>
      <c r="F75" s="39" t="s">
        <v>656</v>
      </c>
    </row>
    <row r="76" spans="1:6" ht="30">
      <c r="A76" s="208"/>
      <c r="B76" s="209"/>
      <c r="C76" s="62" t="s">
        <v>619</v>
      </c>
      <c r="D76" s="13">
        <v>1</v>
      </c>
      <c r="E76" s="63">
        <v>2454419</v>
      </c>
      <c r="F76" s="39" t="s">
        <v>656</v>
      </c>
    </row>
    <row r="77" spans="1:6" ht="30">
      <c r="A77" s="208"/>
      <c r="B77" s="209"/>
      <c r="C77" s="62" t="s">
        <v>620</v>
      </c>
      <c r="D77" s="13">
        <v>2000</v>
      </c>
      <c r="E77" s="63">
        <v>11200000</v>
      </c>
      <c r="F77" s="39" t="s">
        <v>656</v>
      </c>
    </row>
    <row r="78" spans="1:6" ht="31.5">
      <c r="A78" s="208"/>
      <c r="B78" s="209"/>
      <c r="C78" s="62" t="s">
        <v>621</v>
      </c>
      <c r="D78" s="13">
        <v>1</v>
      </c>
      <c r="E78" s="63">
        <v>31352256</v>
      </c>
      <c r="F78" s="39" t="s">
        <v>656</v>
      </c>
    </row>
    <row r="79" spans="1:6" ht="30">
      <c r="A79" s="208"/>
      <c r="B79" s="209"/>
      <c r="C79" s="62" t="s">
        <v>622</v>
      </c>
      <c r="D79" s="13">
        <v>10</v>
      </c>
      <c r="E79" s="63">
        <v>9500000</v>
      </c>
      <c r="F79" s="39" t="s">
        <v>656</v>
      </c>
    </row>
    <row r="80" spans="1:6" ht="31.5">
      <c r="A80" s="208"/>
      <c r="B80" s="209"/>
      <c r="C80" s="62" t="s">
        <v>623</v>
      </c>
      <c r="D80" s="13">
        <v>5</v>
      </c>
      <c r="E80" s="63">
        <v>8500000</v>
      </c>
      <c r="F80" s="39" t="s">
        <v>656</v>
      </c>
    </row>
    <row r="81" spans="1:6" ht="30">
      <c r="A81" s="208"/>
      <c r="B81" s="209"/>
      <c r="C81" s="62" t="s">
        <v>624</v>
      </c>
      <c r="D81" s="13">
        <v>1</v>
      </c>
      <c r="E81" s="63">
        <v>337835376</v>
      </c>
      <c r="F81" s="39" t="s">
        <v>656</v>
      </c>
    </row>
    <row r="82" spans="1:6" ht="31.5">
      <c r="A82" s="208"/>
      <c r="B82" s="209"/>
      <c r="C82" s="62" t="s">
        <v>625</v>
      </c>
      <c r="D82" s="13">
        <v>13</v>
      </c>
      <c r="E82" s="63">
        <v>13104000</v>
      </c>
      <c r="F82" s="39" t="s">
        <v>656</v>
      </c>
    </row>
    <row r="83" spans="1:6" ht="30">
      <c r="A83" s="208"/>
      <c r="B83" s="209"/>
      <c r="C83" s="62" t="s">
        <v>626</v>
      </c>
      <c r="D83" s="13">
        <v>1</v>
      </c>
      <c r="E83" s="63">
        <v>3250000</v>
      </c>
      <c r="F83" s="39" t="s">
        <v>656</v>
      </c>
    </row>
    <row r="84" spans="1:6" ht="31.5">
      <c r="A84" s="208"/>
      <c r="B84" s="209"/>
      <c r="C84" s="62" t="s">
        <v>627</v>
      </c>
      <c r="D84" s="13">
        <v>1</v>
      </c>
      <c r="E84" s="63">
        <v>1381780000</v>
      </c>
      <c r="F84" s="39" t="s">
        <v>656</v>
      </c>
    </row>
    <row r="85" spans="1:6" ht="30">
      <c r="A85" s="208"/>
      <c r="B85" s="209"/>
      <c r="C85" s="62" t="s">
        <v>628</v>
      </c>
      <c r="D85" s="13">
        <v>1</v>
      </c>
      <c r="E85" s="63">
        <v>62272000</v>
      </c>
      <c r="F85" s="39" t="s">
        <v>656</v>
      </c>
    </row>
    <row r="86" spans="1:6" ht="31.5">
      <c r="A86" s="208"/>
      <c r="B86" s="209"/>
      <c r="C86" s="62" t="s">
        <v>629</v>
      </c>
      <c r="D86" s="13">
        <v>1</v>
      </c>
      <c r="E86" s="63">
        <v>30000000</v>
      </c>
      <c r="F86" s="39" t="s">
        <v>656</v>
      </c>
    </row>
    <row r="87" spans="1:6" ht="31.5">
      <c r="A87" s="208"/>
      <c r="B87" s="209"/>
      <c r="C87" s="62" t="s">
        <v>630</v>
      </c>
      <c r="D87" s="13">
        <v>1</v>
      </c>
      <c r="E87" s="63">
        <v>299829146</v>
      </c>
      <c r="F87" s="39" t="s">
        <v>656</v>
      </c>
    </row>
    <row r="88" spans="1:6" ht="47.25">
      <c r="A88" s="208"/>
      <c r="B88" s="209"/>
      <c r="C88" s="62" t="s">
        <v>631</v>
      </c>
      <c r="D88" s="13">
        <v>1</v>
      </c>
      <c r="E88" s="63">
        <v>43709760</v>
      </c>
      <c r="F88" s="39" t="s">
        <v>656</v>
      </c>
    </row>
    <row r="89" spans="1:6" ht="30">
      <c r="A89" s="208"/>
      <c r="B89" s="209"/>
      <c r="C89" s="62" t="s">
        <v>632</v>
      </c>
      <c r="D89" s="13">
        <v>1</v>
      </c>
      <c r="E89" s="63">
        <v>11531000</v>
      </c>
      <c r="F89" s="39" t="s">
        <v>656</v>
      </c>
    </row>
    <row r="90" spans="1:6" ht="31.5">
      <c r="A90" s="208"/>
      <c r="B90" s="209"/>
      <c r="C90" s="62" t="s">
        <v>633</v>
      </c>
      <c r="D90" s="13">
        <v>1</v>
      </c>
      <c r="E90" s="63">
        <v>18065881</v>
      </c>
      <c r="F90" s="39" t="s">
        <v>656</v>
      </c>
    </row>
    <row r="91" spans="1:6" ht="30">
      <c r="A91" s="208"/>
      <c r="B91" s="209"/>
      <c r="C91" s="62" t="s">
        <v>658</v>
      </c>
      <c r="D91" s="13">
        <v>62500</v>
      </c>
      <c r="E91" s="63">
        <v>160000000</v>
      </c>
      <c r="F91" s="39" t="s">
        <v>656</v>
      </c>
    </row>
    <row r="92" spans="1:6" ht="30">
      <c r="A92" s="208"/>
      <c r="B92" s="209"/>
      <c r="C92" s="62" t="s">
        <v>634</v>
      </c>
      <c r="D92" s="13">
        <v>5555</v>
      </c>
      <c r="E92" s="63">
        <v>13332000</v>
      </c>
      <c r="F92" s="39" t="s">
        <v>379</v>
      </c>
    </row>
    <row r="93" spans="1:6" ht="30">
      <c r="A93" s="208"/>
      <c r="B93" s="209"/>
      <c r="C93" s="62" t="s">
        <v>635</v>
      </c>
      <c r="D93" s="13">
        <v>90</v>
      </c>
      <c r="E93" s="63">
        <v>12010635</v>
      </c>
      <c r="F93" s="39" t="s">
        <v>656</v>
      </c>
    </row>
    <row r="94" spans="1:6" ht="31.5">
      <c r="A94" s="208"/>
      <c r="B94" s="209"/>
      <c r="C94" s="62" t="s">
        <v>660</v>
      </c>
      <c r="D94" s="13">
        <v>4</v>
      </c>
      <c r="E94" s="63">
        <v>12240000</v>
      </c>
      <c r="F94" s="39" t="s">
        <v>656</v>
      </c>
    </row>
    <row r="95" spans="1:6" ht="47.25">
      <c r="A95" s="208"/>
      <c r="B95" s="209"/>
      <c r="C95" s="62" t="s">
        <v>636</v>
      </c>
      <c r="D95" s="13">
        <v>3</v>
      </c>
      <c r="E95" s="63">
        <v>7224000</v>
      </c>
      <c r="F95" s="39" t="s">
        <v>656</v>
      </c>
    </row>
    <row r="96" spans="1:6" ht="30">
      <c r="A96" s="208"/>
      <c r="B96" s="209"/>
      <c r="C96" s="62" t="s">
        <v>637</v>
      </c>
      <c r="D96" s="13">
        <v>8</v>
      </c>
      <c r="E96" s="63">
        <v>4861381.98</v>
      </c>
      <c r="F96" s="39" t="s">
        <v>657</v>
      </c>
    </row>
    <row r="97" spans="1:6" ht="30">
      <c r="A97" s="208"/>
      <c r="B97" s="209"/>
      <c r="C97" s="62" t="s">
        <v>638</v>
      </c>
      <c r="D97" s="13">
        <v>1</v>
      </c>
      <c r="E97" s="63">
        <v>22869500</v>
      </c>
      <c r="F97" s="39" t="s">
        <v>656</v>
      </c>
    </row>
    <row r="98" spans="1:6" ht="30">
      <c r="A98" s="208"/>
      <c r="B98" s="209"/>
      <c r="C98" s="62" t="s">
        <v>639</v>
      </c>
      <c r="D98" s="13">
        <v>1</v>
      </c>
      <c r="E98" s="63">
        <v>18350000</v>
      </c>
      <c r="F98" s="39" t="s">
        <v>656</v>
      </c>
    </row>
    <row r="99" spans="1:6" ht="31.5">
      <c r="A99" s="208"/>
      <c r="B99" s="209"/>
      <c r="C99" s="62" t="s">
        <v>640</v>
      </c>
      <c r="D99" s="13">
        <v>1</v>
      </c>
      <c r="E99" s="63">
        <v>2271838</v>
      </c>
      <c r="F99" s="39" t="s">
        <v>656</v>
      </c>
    </row>
    <row r="100" spans="1:6" ht="30">
      <c r="A100" s="208"/>
      <c r="B100" s="209"/>
      <c r="C100" s="62" t="s">
        <v>641</v>
      </c>
      <c r="D100" s="13">
        <v>1</v>
      </c>
      <c r="E100" s="63">
        <v>312129076</v>
      </c>
      <c r="F100" s="39" t="s">
        <v>656</v>
      </c>
    </row>
    <row r="101" spans="1:6" ht="47.25">
      <c r="A101" s="208"/>
      <c r="B101" s="209"/>
      <c r="C101" s="62" t="s">
        <v>642</v>
      </c>
      <c r="D101" s="13">
        <v>1</v>
      </c>
      <c r="E101" s="63">
        <v>38467199</v>
      </c>
      <c r="F101" s="39" t="s">
        <v>656</v>
      </c>
    </row>
    <row r="102" spans="1:6" ht="30">
      <c r="A102" s="208"/>
      <c r="B102" s="209"/>
      <c r="C102" s="62" t="s">
        <v>643</v>
      </c>
      <c r="D102" s="13">
        <v>1</v>
      </c>
      <c r="E102" s="63">
        <v>11104500</v>
      </c>
      <c r="F102" s="39" t="s">
        <v>656</v>
      </c>
    </row>
    <row r="103" spans="1:6" ht="31.5">
      <c r="A103" s="208"/>
      <c r="B103" s="209"/>
      <c r="C103" s="62" t="s">
        <v>663</v>
      </c>
      <c r="D103" s="13">
        <v>1</v>
      </c>
      <c r="E103" s="63">
        <v>5804820</v>
      </c>
      <c r="F103" s="39" t="s">
        <v>656</v>
      </c>
    </row>
    <row r="104" spans="1:6" ht="47.25">
      <c r="A104" s="208"/>
      <c r="B104" s="209"/>
      <c r="C104" s="62" t="s">
        <v>665</v>
      </c>
      <c r="D104" s="13">
        <v>1</v>
      </c>
      <c r="E104" s="63">
        <v>62514054.45</v>
      </c>
      <c r="F104" s="39" t="s">
        <v>656</v>
      </c>
    </row>
    <row r="105" spans="1:6" ht="31.5">
      <c r="A105" s="208"/>
      <c r="B105" s="209"/>
      <c r="C105" s="62" t="s">
        <v>644</v>
      </c>
      <c r="D105" s="13">
        <v>7</v>
      </c>
      <c r="E105" s="63">
        <v>3500000</v>
      </c>
      <c r="F105" s="39" t="s">
        <v>656</v>
      </c>
    </row>
    <row r="106" spans="1:6" ht="30">
      <c r="A106" s="208"/>
      <c r="B106" s="209"/>
      <c r="C106" s="62" t="s">
        <v>645</v>
      </c>
      <c r="D106" s="13">
        <v>10</v>
      </c>
      <c r="E106" s="63">
        <v>24812362</v>
      </c>
      <c r="F106" s="39" t="s">
        <v>656</v>
      </c>
    </row>
    <row r="107" spans="1:6" ht="30">
      <c r="A107" s="208"/>
      <c r="B107" s="209"/>
      <c r="C107" s="62" t="s">
        <v>646</v>
      </c>
      <c r="D107" s="13">
        <v>3</v>
      </c>
      <c r="E107" s="63">
        <v>15000000</v>
      </c>
      <c r="F107" s="39" t="s">
        <v>656</v>
      </c>
    </row>
    <row r="108" spans="1:6" ht="30">
      <c r="A108" s="208"/>
      <c r="B108" s="209"/>
      <c r="C108" s="62" t="s">
        <v>647</v>
      </c>
      <c r="D108" s="13">
        <v>10</v>
      </c>
      <c r="E108" s="63">
        <v>24997448</v>
      </c>
      <c r="F108" s="39" t="s">
        <v>656</v>
      </c>
    </row>
    <row r="109" spans="1:6" ht="31.5">
      <c r="A109" s="208"/>
      <c r="B109" s="209"/>
      <c r="C109" s="62" t="s">
        <v>644</v>
      </c>
      <c r="D109" s="13">
        <v>6</v>
      </c>
      <c r="E109" s="63">
        <v>7200000</v>
      </c>
      <c r="F109" s="39" t="s">
        <v>656</v>
      </c>
    </row>
    <row r="110" spans="1:6" ht="30">
      <c r="A110" s="208"/>
      <c r="B110" s="209"/>
      <c r="C110" s="62" t="s">
        <v>686</v>
      </c>
      <c r="D110" s="13">
        <v>1</v>
      </c>
      <c r="E110" s="63">
        <v>312129076</v>
      </c>
      <c r="F110" s="39" t="s">
        <v>656</v>
      </c>
    </row>
    <row r="111" spans="1:6" ht="30">
      <c r="A111" s="208"/>
      <c r="B111" s="209"/>
      <c r="C111" s="62" t="s">
        <v>648</v>
      </c>
      <c r="D111" s="13">
        <v>798</v>
      </c>
      <c r="E111" s="63">
        <v>55449000</v>
      </c>
      <c r="F111" s="39" t="s">
        <v>656</v>
      </c>
    </row>
    <row r="112" spans="1:6" ht="30">
      <c r="A112" s="208"/>
      <c r="B112" s="209"/>
      <c r="C112" s="62" t="s">
        <v>649</v>
      </c>
      <c r="D112" s="13">
        <v>5</v>
      </c>
      <c r="E112" s="63">
        <v>8500000</v>
      </c>
      <c r="F112" s="39" t="s">
        <v>656</v>
      </c>
    </row>
    <row r="113" spans="1:6" ht="47.25">
      <c r="A113" s="208"/>
      <c r="B113" s="209"/>
      <c r="C113" s="62" t="s">
        <v>650</v>
      </c>
      <c r="D113" s="13">
        <v>4</v>
      </c>
      <c r="E113" s="63">
        <v>3524976</v>
      </c>
      <c r="F113" s="39" t="s">
        <v>656</v>
      </c>
    </row>
    <row r="114" spans="1:6" ht="30">
      <c r="A114" s="208"/>
      <c r="B114" s="209"/>
      <c r="C114" s="62" t="s">
        <v>651</v>
      </c>
      <c r="D114" s="13">
        <v>333</v>
      </c>
      <c r="E114" s="63">
        <v>2399032.32</v>
      </c>
      <c r="F114" s="39" t="s">
        <v>657</v>
      </c>
    </row>
    <row r="115" spans="1:6" ht="47.25">
      <c r="A115" s="208"/>
      <c r="B115" s="209"/>
      <c r="C115" s="62" t="s">
        <v>666</v>
      </c>
      <c r="D115" s="13">
        <v>1</v>
      </c>
      <c r="E115" s="63">
        <v>286440</v>
      </c>
      <c r="F115" s="39" t="s">
        <v>656</v>
      </c>
    </row>
    <row r="116" spans="1:6" ht="31.5">
      <c r="A116" s="208"/>
      <c r="B116" s="209"/>
      <c r="C116" s="62" t="s">
        <v>667</v>
      </c>
      <c r="D116" s="13">
        <v>1</v>
      </c>
      <c r="E116" s="63">
        <v>25761384</v>
      </c>
      <c r="F116" s="39" t="s">
        <v>656</v>
      </c>
    </row>
    <row r="117" spans="1:6" ht="30">
      <c r="A117" s="208"/>
      <c r="B117" s="209"/>
      <c r="C117" s="62" t="s">
        <v>652</v>
      </c>
      <c r="D117" s="13">
        <v>15385</v>
      </c>
      <c r="E117" s="63">
        <v>99999900</v>
      </c>
      <c r="F117" s="39" t="s">
        <v>656</v>
      </c>
    </row>
    <row r="118" spans="1:6" ht="30">
      <c r="A118" s="208"/>
      <c r="B118" s="209"/>
      <c r="C118" s="62" t="s">
        <v>668</v>
      </c>
      <c r="D118" s="13">
        <v>1</v>
      </c>
      <c r="E118" s="63">
        <v>217054080</v>
      </c>
      <c r="F118" s="39" t="s">
        <v>656</v>
      </c>
    </row>
    <row r="119" spans="1:6" ht="30">
      <c r="A119" s="208"/>
      <c r="B119" s="209"/>
      <c r="C119" s="62" t="s">
        <v>653</v>
      </c>
      <c r="D119" s="13">
        <v>4</v>
      </c>
      <c r="E119" s="63">
        <v>1260000</v>
      </c>
      <c r="F119" s="39" t="s">
        <v>656</v>
      </c>
    </row>
    <row r="120" spans="1:6" ht="30">
      <c r="A120" s="208"/>
      <c r="B120" s="209"/>
      <c r="C120" s="62" t="s">
        <v>664</v>
      </c>
      <c r="D120" s="13">
        <v>4</v>
      </c>
      <c r="E120" s="63">
        <v>28800000</v>
      </c>
      <c r="F120" s="39" t="s">
        <v>656</v>
      </c>
    </row>
    <row r="121" spans="1:6" ht="31.5">
      <c r="A121" s="208"/>
      <c r="B121" s="209"/>
      <c r="C121" s="62" t="s">
        <v>669</v>
      </c>
      <c r="D121" s="13">
        <v>4</v>
      </c>
      <c r="E121" s="63">
        <v>16668000</v>
      </c>
      <c r="F121" s="39" t="s">
        <v>656</v>
      </c>
    </row>
    <row r="122" spans="1:6" ht="31.5">
      <c r="A122" s="208"/>
      <c r="B122" s="209"/>
      <c r="C122" s="62" t="s">
        <v>654</v>
      </c>
      <c r="D122" s="13">
        <v>4</v>
      </c>
      <c r="E122" s="63">
        <v>5774600</v>
      </c>
      <c r="F122" s="39" t="s">
        <v>656</v>
      </c>
    </row>
    <row r="123" spans="1:6" ht="31.5">
      <c r="A123" s="208"/>
      <c r="B123" s="209"/>
      <c r="C123" s="62" t="s">
        <v>660</v>
      </c>
      <c r="D123" s="13">
        <v>4</v>
      </c>
      <c r="E123" s="63">
        <v>12240000</v>
      </c>
      <c r="F123" s="39" t="s">
        <v>656</v>
      </c>
    </row>
    <row r="124" spans="1:6" ht="31.5">
      <c r="A124" s="208"/>
      <c r="B124" s="209"/>
      <c r="C124" s="62" t="s">
        <v>661</v>
      </c>
      <c r="D124" s="13">
        <v>4</v>
      </c>
      <c r="E124" s="63">
        <v>1578000</v>
      </c>
      <c r="F124" s="39" t="s">
        <v>656</v>
      </c>
    </row>
    <row r="125" spans="1:6" ht="31.5">
      <c r="A125" s="208"/>
      <c r="B125" s="209"/>
      <c r="C125" s="62" t="s">
        <v>655</v>
      </c>
      <c r="D125" s="13">
        <v>11</v>
      </c>
      <c r="E125" s="63">
        <v>41642433.14</v>
      </c>
      <c r="F125" s="39" t="s">
        <v>656</v>
      </c>
    </row>
    <row r="126" spans="1:6" ht="31.5">
      <c r="A126" s="208"/>
      <c r="B126" s="209"/>
      <c r="C126" s="62" t="s">
        <v>659</v>
      </c>
      <c r="D126" s="13">
        <v>4</v>
      </c>
      <c r="E126" s="63">
        <v>1697340</v>
      </c>
      <c r="F126" s="39" t="s">
        <v>657</v>
      </c>
    </row>
    <row r="127" spans="1:6" ht="30">
      <c r="A127" s="208"/>
      <c r="B127" s="209"/>
      <c r="C127" s="62" t="s">
        <v>658</v>
      </c>
      <c r="D127" s="13">
        <v>5555</v>
      </c>
      <c r="E127" s="63">
        <v>13332000</v>
      </c>
      <c r="F127" s="39" t="s">
        <v>657</v>
      </c>
    </row>
    <row r="128" spans="1:6" ht="30">
      <c r="A128" s="208"/>
      <c r="B128" s="209"/>
      <c r="C128" s="62" t="s">
        <v>634</v>
      </c>
      <c r="D128" s="13">
        <v>25000</v>
      </c>
      <c r="E128" s="63">
        <v>100000000</v>
      </c>
      <c r="F128" s="39" t="s">
        <v>656</v>
      </c>
    </row>
    <row r="129" spans="1:6" ht="63">
      <c r="A129" s="208"/>
      <c r="B129" s="209"/>
      <c r="C129" s="62" t="s">
        <v>670</v>
      </c>
      <c r="D129" s="13">
        <v>1</v>
      </c>
      <c r="E129" s="63">
        <v>14569920</v>
      </c>
      <c r="F129" s="39" t="s">
        <v>656</v>
      </c>
    </row>
    <row r="130" spans="1:6" ht="30">
      <c r="A130" s="208"/>
      <c r="B130" s="209"/>
      <c r="C130" s="62" t="s">
        <v>671</v>
      </c>
      <c r="D130" s="13">
        <v>10</v>
      </c>
      <c r="E130" s="63">
        <v>440000</v>
      </c>
      <c r="F130" s="39" t="s">
        <v>656</v>
      </c>
    </row>
    <row r="131" spans="1:6" ht="31.5">
      <c r="A131" s="208"/>
      <c r="B131" s="209"/>
      <c r="C131" s="62" t="s">
        <v>687</v>
      </c>
      <c r="D131" s="13">
        <v>25</v>
      </c>
      <c r="E131" s="63">
        <v>3100000</v>
      </c>
      <c r="F131" s="39" t="s">
        <v>656</v>
      </c>
    </row>
    <row r="132" spans="1:6" ht="30">
      <c r="A132" s="208"/>
      <c r="B132" s="209"/>
      <c r="C132" s="62" t="s">
        <v>672</v>
      </c>
      <c r="D132" s="13">
        <v>4</v>
      </c>
      <c r="E132" s="63">
        <v>3000000</v>
      </c>
      <c r="F132" s="39" t="s">
        <v>656</v>
      </c>
    </row>
    <row r="133" spans="1:6" ht="31.5">
      <c r="A133" s="208"/>
      <c r="B133" s="209"/>
      <c r="C133" s="62" t="s">
        <v>673</v>
      </c>
      <c r="D133" s="13">
        <v>50</v>
      </c>
      <c r="E133" s="63">
        <v>244900</v>
      </c>
      <c r="F133" s="39" t="s">
        <v>656</v>
      </c>
    </row>
    <row r="134" spans="1:6" ht="30">
      <c r="A134" s="208"/>
      <c r="B134" s="209"/>
      <c r="C134" s="62" t="s">
        <v>684</v>
      </c>
      <c r="D134" s="13">
        <v>100</v>
      </c>
      <c r="E134" s="63">
        <v>1320000</v>
      </c>
      <c r="F134" s="39" t="s">
        <v>657</v>
      </c>
    </row>
    <row r="135" spans="1:6" ht="30">
      <c r="A135" s="208"/>
      <c r="B135" s="209"/>
      <c r="C135" s="62" t="s">
        <v>674</v>
      </c>
      <c r="D135" s="13">
        <v>15</v>
      </c>
      <c r="E135" s="63">
        <v>569940</v>
      </c>
      <c r="F135" s="39" t="s">
        <v>656</v>
      </c>
    </row>
    <row r="136" spans="1:6" ht="30">
      <c r="A136" s="208"/>
      <c r="B136" s="209"/>
      <c r="C136" s="62" t="s">
        <v>675</v>
      </c>
      <c r="D136" s="13">
        <v>500</v>
      </c>
      <c r="E136" s="63">
        <v>3450000</v>
      </c>
      <c r="F136" s="39" t="s">
        <v>656</v>
      </c>
    </row>
    <row r="137" spans="1:6" ht="30">
      <c r="A137" s="208"/>
      <c r="B137" s="209"/>
      <c r="C137" s="62" t="s">
        <v>676</v>
      </c>
      <c r="D137" s="13">
        <v>2</v>
      </c>
      <c r="E137" s="63">
        <v>236000</v>
      </c>
      <c r="F137" s="39" t="s">
        <v>656</v>
      </c>
    </row>
    <row r="138" spans="1:6" ht="30">
      <c r="A138" s="208"/>
      <c r="B138" s="209"/>
      <c r="C138" s="62" t="s">
        <v>677</v>
      </c>
      <c r="D138" s="13">
        <v>50</v>
      </c>
      <c r="E138" s="63">
        <v>745000</v>
      </c>
      <c r="F138" s="39" t="s">
        <v>656</v>
      </c>
    </row>
    <row r="139" spans="1:6" ht="30">
      <c r="A139" s="208"/>
      <c r="B139" s="209"/>
      <c r="C139" s="62" t="s">
        <v>678</v>
      </c>
      <c r="D139" s="13">
        <v>10</v>
      </c>
      <c r="E139" s="63">
        <v>460000</v>
      </c>
      <c r="F139" s="39" t="s">
        <v>656</v>
      </c>
    </row>
    <row r="140" spans="1:6" ht="30">
      <c r="A140" s="208"/>
      <c r="B140" s="209"/>
      <c r="C140" s="62" t="s">
        <v>679</v>
      </c>
      <c r="D140" s="13">
        <v>5</v>
      </c>
      <c r="E140" s="63">
        <v>740000</v>
      </c>
      <c r="F140" s="39" t="s">
        <v>656</v>
      </c>
    </row>
    <row r="141" spans="1:6" ht="31.5">
      <c r="A141" s="208"/>
      <c r="B141" s="209"/>
      <c r="C141" s="62" t="s">
        <v>680</v>
      </c>
      <c r="D141" s="13">
        <v>20</v>
      </c>
      <c r="E141" s="63">
        <v>340000</v>
      </c>
      <c r="F141" s="39" t="s">
        <v>656</v>
      </c>
    </row>
    <row r="142" spans="1:6" ht="30">
      <c r="A142" s="208"/>
      <c r="B142" s="209"/>
      <c r="C142" s="62" t="s">
        <v>681</v>
      </c>
      <c r="D142" s="13">
        <v>10</v>
      </c>
      <c r="E142" s="63">
        <v>297500</v>
      </c>
      <c r="F142" s="39" t="s">
        <v>656</v>
      </c>
    </row>
    <row r="143" spans="1:6" ht="30">
      <c r="A143" s="208"/>
      <c r="B143" s="209"/>
      <c r="C143" s="62" t="s">
        <v>682</v>
      </c>
      <c r="D143" s="13">
        <v>500</v>
      </c>
      <c r="E143" s="63">
        <v>1372000</v>
      </c>
      <c r="F143" s="39" t="s">
        <v>656</v>
      </c>
    </row>
    <row r="144" spans="1:6" ht="30">
      <c r="A144" s="208"/>
      <c r="B144" s="209"/>
      <c r="C144" s="62" t="s">
        <v>688</v>
      </c>
      <c r="D144" s="13">
        <v>1000</v>
      </c>
      <c r="E144" s="63">
        <v>9400000</v>
      </c>
      <c r="F144" s="39" t="s">
        <v>656</v>
      </c>
    </row>
    <row r="145" spans="1:6" ht="30">
      <c r="A145" s="208"/>
      <c r="B145" s="209"/>
      <c r="C145" s="62" t="s">
        <v>689</v>
      </c>
      <c r="D145" s="13">
        <v>20</v>
      </c>
      <c r="E145" s="63">
        <v>1660000</v>
      </c>
      <c r="F145" s="39" t="s">
        <v>656</v>
      </c>
    </row>
    <row r="146" spans="1:6" ht="30">
      <c r="A146" s="208"/>
      <c r="B146" s="209"/>
      <c r="C146" s="62" t="s">
        <v>683</v>
      </c>
      <c r="D146" s="13">
        <v>20</v>
      </c>
      <c r="E146" s="63">
        <v>1080000</v>
      </c>
      <c r="F146" s="39" t="s">
        <v>656</v>
      </c>
    </row>
    <row r="147" spans="1:6" ht="30">
      <c r="A147" s="208"/>
      <c r="B147" s="209"/>
      <c r="C147" s="62" t="s">
        <v>391</v>
      </c>
      <c r="D147" s="13">
        <v>50</v>
      </c>
      <c r="E147" s="63">
        <v>838600</v>
      </c>
      <c r="F147" s="39" t="s">
        <v>656</v>
      </c>
    </row>
    <row r="148" spans="1:6" ht="31.5">
      <c r="A148" s="208"/>
      <c r="B148" s="209"/>
      <c r="C148" s="62" t="s">
        <v>399</v>
      </c>
      <c r="D148" s="13">
        <v>20</v>
      </c>
      <c r="E148" s="63">
        <v>60000</v>
      </c>
      <c r="F148" s="39" t="s">
        <v>656</v>
      </c>
    </row>
    <row r="149" spans="1:6" ht="31.5">
      <c r="A149" s="208"/>
      <c r="B149" s="209"/>
      <c r="C149" s="62" t="s">
        <v>400</v>
      </c>
      <c r="D149" s="13">
        <v>2</v>
      </c>
      <c r="E149" s="63">
        <v>450000</v>
      </c>
      <c r="F149" s="39" t="s">
        <v>656</v>
      </c>
    </row>
    <row r="150" spans="1:6" ht="31.5">
      <c r="A150" s="208"/>
      <c r="B150" s="209"/>
      <c r="C150" s="62" t="s">
        <v>401</v>
      </c>
      <c r="D150" s="13">
        <v>100</v>
      </c>
      <c r="E150" s="63">
        <v>1800000</v>
      </c>
      <c r="F150" s="39" t="s">
        <v>656</v>
      </c>
    </row>
    <row r="151" spans="1:6" ht="31.5">
      <c r="A151" s="208"/>
      <c r="B151" s="209"/>
      <c r="C151" s="62" t="s">
        <v>402</v>
      </c>
      <c r="D151" s="13">
        <v>100</v>
      </c>
      <c r="E151" s="63">
        <v>600000</v>
      </c>
      <c r="F151" s="39" t="s">
        <v>656</v>
      </c>
    </row>
    <row r="152" spans="1:6" ht="30">
      <c r="A152" s="208"/>
      <c r="B152" s="209"/>
      <c r="C152" s="62" t="s">
        <v>437</v>
      </c>
      <c r="D152" s="13">
        <v>50</v>
      </c>
      <c r="E152" s="63">
        <v>562550</v>
      </c>
      <c r="F152" s="39" t="s">
        <v>656</v>
      </c>
    </row>
    <row r="153" spans="1:6" ht="30">
      <c r="A153" s="208"/>
      <c r="B153" s="209"/>
      <c r="C153" s="62" t="s">
        <v>392</v>
      </c>
      <c r="D153" s="13">
        <v>40</v>
      </c>
      <c r="E153" s="63">
        <v>128000</v>
      </c>
      <c r="F153" s="39" t="s">
        <v>656</v>
      </c>
    </row>
    <row r="154" spans="1:6" ht="31.5">
      <c r="A154" s="208"/>
      <c r="B154" s="209"/>
      <c r="C154" s="62" t="s">
        <v>403</v>
      </c>
      <c r="D154" s="13">
        <v>20</v>
      </c>
      <c r="E154" s="63">
        <v>1080000</v>
      </c>
      <c r="F154" s="39" t="s">
        <v>656</v>
      </c>
    </row>
    <row r="155" spans="1:6" ht="30">
      <c r="A155" s="208"/>
      <c r="B155" s="209"/>
      <c r="C155" s="62" t="s">
        <v>406</v>
      </c>
      <c r="D155" s="13">
        <v>400</v>
      </c>
      <c r="E155" s="63">
        <v>1080000</v>
      </c>
      <c r="F155" s="39" t="s">
        <v>656</v>
      </c>
    </row>
    <row r="156" spans="1:6" ht="30">
      <c r="A156" s="208"/>
      <c r="B156" s="209"/>
      <c r="C156" s="62" t="s">
        <v>404</v>
      </c>
      <c r="D156" s="13">
        <v>500</v>
      </c>
      <c r="E156" s="63">
        <v>950000</v>
      </c>
      <c r="F156" s="39" t="s">
        <v>656</v>
      </c>
    </row>
    <row r="157" spans="1:6" ht="31.5">
      <c r="A157" s="208"/>
      <c r="B157" s="209"/>
      <c r="C157" s="62" t="s">
        <v>405</v>
      </c>
      <c r="D157" s="13">
        <v>10</v>
      </c>
      <c r="E157" s="63">
        <v>540000</v>
      </c>
      <c r="F157" s="39" t="s">
        <v>656</v>
      </c>
    </row>
    <row r="158" spans="1:6" ht="31.5">
      <c r="A158" s="208"/>
      <c r="B158" s="209"/>
      <c r="C158" s="62" t="s">
        <v>398</v>
      </c>
      <c r="D158" s="13">
        <v>10</v>
      </c>
      <c r="E158" s="63">
        <v>270000</v>
      </c>
      <c r="F158" s="39" t="s">
        <v>656</v>
      </c>
    </row>
    <row r="159" spans="1:6" ht="30">
      <c r="A159" s="208"/>
      <c r="B159" s="209"/>
      <c r="C159" s="62" t="s">
        <v>424</v>
      </c>
      <c r="D159" s="13">
        <v>1</v>
      </c>
      <c r="E159" s="63">
        <v>1344000</v>
      </c>
      <c r="F159" s="39" t="s">
        <v>656</v>
      </c>
    </row>
    <row r="160" spans="1:6" ht="30">
      <c r="A160" s="208"/>
      <c r="B160" s="209"/>
      <c r="C160" s="62" t="s">
        <v>430</v>
      </c>
      <c r="D160" s="13">
        <v>1</v>
      </c>
      <c r="E160" s="63">
        <v>2100000</v>
      </c>
      <c r="F160" s="39" t="s">
        <v>656</v>
      </c>
    </row>
    <row r="161" spans="1:6" ht="30">
      <c r="A161" s="208"/>
      <c r="B161" s="209"/>
      <c r="C161" s="62" t="s">
        <v>419</v>
      </c>
      <c r="D161" s="13">
        <v>500</v>
      </c>
      <c r="E161" s="63">
        <v>722000</v>
      </c>
      <c r="F161" s="39" t="s">
        <v>656</v>
      </c>
    </row>
    <row r="162" spans="1:6" ht="30">
      <c r="A162" s="208"/>
      <c r="B162" s="209"/>
      <c r="C162" s="62" t="s">
        <v>438</v>
      </c>
      <c r="D162" s="13">
        <v>3215.44</v>
      </c>
      <c r="E162" s="63">
        <v>5000009.2</v>
      </c>
      <c r="F162" s="39" t="s">
        <v>656</v>
      </c>
    </row>
    <row r="163" spans="1:6" ht="30">
      <c r="A163" s="208"/>
      <c r="B163" s="209"/>
      <c r="C163" s="62" t="s">
        <v>416</v>
      </c>
      <c r="D163" s="13">
        <v>333000</v>
      </c>
      <c r="E163" s="63">
        <v>14985000</v>
      </c>
      <c r="F163" s="39" t="s">
        <v>656</v>
      </c>
    </row>
    <row r="164" spans="1:6" ht="30">
      <c r="A164" s="208"/>
      <c r="B164" s="209"/>
      <c r="C164" s="62" t="s">
        <v>432</v>
      </c>
      <c r="D164" s="13">
        <v>33</v>
      </c>
      <c r="E164" s="63">
        <v>4125000</v>
      </c>
      <c r="F164" s="39" t="s">
        <v>656</v>
      </c>
    </row>
    <row r="165" spans="1:6" ht="30">
      <c r="A165" s="208"/>
      <c r="B165" s="209"/>
      <c r="C165" s="62" t="s">
        <v>421</v>
      </c>
      <c r="D165" s="13">
        <v>90</v>
      </c>
      <c r="E165" s="63">
        <v>6750000</v>
      </c>
      <c r="F165" s="39" t="s">
        <v>656</v>
      </c>
    </row>
    <row r="166" spans="1:6" ht="30">
      <c r="A166" s="208"/>
      <c r="B166" s="209"/>
      <c r="C166" s="62" t="s">
        <v>431</v>
      </c>
      <c r="D166" s="13">
        <v>34</v>
      </c>
      <c r="E166" s="63">
        <v>4590000</v>
      </c>
      <c r="F166" s="39" t="s">
        <v>656</v>
      </c>
    </row>
    <row r="167" spans="1:6" ht="30">
      <c r="A167" s="208"/>
      <c r="B167" s="209"/>
      <c r="C167" s="62" t="s">
        <v>428</v>
      </c>
      <c r="D167" s="13">
        <v>30</v>
      </c>
      <c r="E167" s="63">
        <v>1650000</v>
      </c>
      <c r="F167" s="39" t="s">
        <v>656</v>
      </c>
    </row>
    <row r="168" spans="1:6" ht="30">
      <c r="A168" s="208"/>
      <c r="B168" s="209"/>
      <c r="C168" s="62" t="s">
        <v>434</v>
      </c>
      <c r="D168" s="13">
        <v>100</v>
      </c>
      <c r="E168" s="63">
        <v>500000</v>
      </c>
      <c r="F168" s="39" t="s">
        <v>656</v>
      </c>
    </row>
    <row r="169" spans="1:6" ht="30">
      <c r="A169" s="208"/>
      <c r="B169" s="209"/>
      <c r="C169" s="62" t="s">
        <v>422</v>
      </c>
      <c r="D169" s="13">
        <v>15</v>
      </c>
      <c r="E169" s="63">
        <v>2220000</v>
      </c>
      <c r="F169" s="39" t="s">
        <v>656</v>
      </c>
    </row>
    <row r="170" spans="1:6" ht="30">
      <c r="A170" s="208"/>
      <c r="B170" s="209"/>
      <c r="C170" s="62" t="s">
        <v>414</v>
      </c>
      <c r="D170" s="13">
        <v>30</v>
      </c>
      <c r="E170" s="63">
        <v>6150000</v>
      </c>
      <c r="F170" s="39" t="s">
        <v>656</v>
      </c>
    </row>
    <row r="171" spans="1:6" ht="30">
      <c r="A171" s="208"/>
      <c r="B171" s="209"/>
      <c r="C171" s="62" t="s">
        <v>421</v>
      </c>
      <c r="D171" s="13">
        <v>60</v>
      </c>
      <c r="E171" s="63">
        <v>17100000</v>
      </c>
      <c r="F171" s="39" t="s">
        <v>656</v>
      </c>
    </row>
    <row r="172" spans="1:6" ht="30">
      <c r="A172" s="208"/>
      <c r="B172" s="209"/>
      <c r="C172" s="62" t="s">
        <v>439</v>
      </c>
      <c r="D172" s="13">
        <v>2</v>
      </c>
      <c r="E172" s="63">
        <v>6900000</v>
      </c>
      <c r="F172" s="39" t="s">
        <v>656</v>
      </c>
    </row>
    <row r="173" spans="1:6" ht="30">
      <c r="A173" s="208"/>
      <c r="B173" s="209"/>
      <c r="C173" s="62" t="s">
        <v>439</v>
      </c>
      <c r="D173" s="13">
        <v>1</v>
      </c>
      <c r="E173" s="63">
        <v>3561000</v>
      </c>
      <c r="F173" s="39" t="s">
        <v>656</v>
      </c>
    </row>
    <row r="174" spans="1:6" ht="30">
      <c r="A174" s="208"/>
      <c r="B174" s="209"/>
      <c r="C174" s="62" t="s">
        <v>425</v>
      </c>
      <c r="D174" s="13">
        <v>14</v>
      </c>
      <c r="E174" s="63">
        <v>9702000</v>
      </c>
      <c r="F174" s="39" t="s">
        <v>656</v>
      </c>
    </row>
    <row r="175" spans="1:6" ht="31.5">
      <c r="A175" s="208"/>
      <c r="B175" s="209"/>
      <c r="C175" s="62" t="s">
        <v>415</v>
      </c>
      <c r="D175" s="13">
        <v>1</v>
      </c>
      <c r="E175" s="63">
        <v>12100000</v>
      </c>
      <c r="F175" s="39" t="s">
        <v>656</v>
      </c>
    </row>
    <row r="176" spans="1:6" ht="30">
      <c r="A176" s="208"/>
      <c r="B176" s="209"/>
      <c r="C176" s="62" t="s">
        <v>418</v>
      </c>
      <c r="D176" s="13">
        <v>1</v>
      </c>
      <c r="E176" s="63">
        <v>4327000</v>
      </c>
      <c r="F176" s="39" t="s">
        <v>656</v>
      </c>
    </row>
    <row r="177" spans="1:6" ht="30">
      <c r="A177" s="208"/>
      <c r="B177" s="209"/>
      <c r="C177" s="62" t="s">
        <v>429</v>
      </c>
      <c r="D177" s="13">
        <v>20</v>
      </c>
      <c r="E177" s="63">
        <v>1080000</v>
      </c>
      <c r="F177" s="39" t="s">
        <v>656</v>
      </c>
    </row>
    <row r="178" spans="1:6" ht="30">
      <c r="A178" s="208"/>
      <c r="B178" s="209"/>
      <c r="C178" s="62" t="s">
        <v>396</v>
      </c>
      <c r="D178" s="13">
        <v>100</v>
      </c>
      <c r="E178" s="63">
        <v>350000</v>
      </c>
      <c r="F178" s="39" t="s">
        <v>656</v>
      </c>
    </row>
    <row r="179" spans="1:6" ht="31.5">
      <c r="A179" s="208"/>
      <c r="B179" s="209"/>
      <c r="C179" s="62" t="s">
        <v>426</v>
      </c>
      <c r="D179" s="13">
        <v>20</v>
      </c>
      <c r="E179" s="63">
        <v>972000</v>
      </c>
      <c r="F179" s="39" t="s">
        <v>656</v>
      </c>
    </row>
    <row r="180" spans="1:6" ht="30">
      <c r="A180" s="208"/>
      <c r="B180" s="209"/>
      <c r="C180" s="62" t="s">
        <v>433</v>
      </c>
      <c r="D180" s="13">
        <v>200</v>
      </c>
      <c r="E180" s="63">
        <v>2779800</v>
      </c>
      <c r="F180" s="39" t="s">
        <v>656</v>
      </c>
    </row>
    <row r="181" spans="1:6" ht="30">
      <c r="A181" s="208"/>
      <c r="B181" s="209"/>
      <c r="C181" s="62" t="s">
        <v>393</v>
      </c>
      <c r="D181" s="13">
        <v>30</v>
      </c>
      <c r="E181" s="63">
        <v>2788800</v>
      </c>
      <c r="F181" s="39" t="s">
        <v>656</v>
      </c>
    </row>
    <row r="182" spans="1:6" ht="30">
      <c r="A182" s="208"/>
      <c r="B182" s="209"/>
      <c r="C182" s="62" t="s">
        <v>434</v>
      </c>
      <c r="D182" s="13">
        <v>120</v>
      </c>
      <c r="E182" s="63">
        <v>600000</v>
      </c>
      <c r="F182" s="39" t="s">
        <v>656</v>
      </c>
    </row>
    <row r="183" spans="1:6" ht="30">
      <c r="A183" s="208"/>
      <c r="B183" s="209"/>
      <c r="C183" s="62" t="s">
        <v>414</v>
      </c>
      <c r="D183" s="13">
        <v>30</v>
      </c>
      <c r="E183" s="63">
        <v>5226420</v>
      </c>
      <c r="F183" s="39" t="s">
        <v>656</v>
      </c>
    </row>
    <row r="184" spans="1:6" ht="30">
      <c r="A184" s="208"/>
      <c r="B184" s="209"/>
      <c r="C184" s="62" t="s">
        <v>413</v>
      </c>
      <c r="D184" s="13">
        <v>30</v>
      </c>
      <c r="E184" s="63">
        <v>7342470</v>
      </c>
      <c r="F184" s="39" t="s">
        <v>656</v>
      </c>
    </row>
    <row r="185" spans="1:6" ht="30">
      <c r="A185" s="208"/>
      <c r="B185" s="209"/>
      <c r="C185" s="62" t="s">
        <v>427</v>
      </c>
      <c r="D185" s="13">
        <v>200</v>
      </c>
      <c r="E185" s="63">
        <v>1575600</v>
      </c>
      <c r="F185" s="39" t="s">
        <v>657</v>
      </c>
    </row>
    <row r="186" spans="1:6" ht="30">
      <c r="A186" s="208"/>
      <c r="B186" s="209"/>
      <c r="C186" s="62" t="s">
        <v>389</v>
      </c>
      <c r="D186" s="13">
        <v>85</v>
      </c>
      <c r="E186" s="63">
        <v>4063000</v>
      </c>
      <c r="F186" s="39" t="s">
        <v>656</v>
      </c>
    </row>
    <row r="187" spans="1:6" ht="30">
      <c r="A187" s="208"/>
      <c r="B187" s="209"/>
      <c r="C187" s="62" t="s">
        <v>428</v>
      </c>
      <c r="D187" s="13">
        <v>30</v>
      </c>
      <c r="E187" s="63">
        <v>1476000</v>
      </c>
      <c r="F187" s="39" t="s">
        <v>656</v>
      </c>
    </row>
    <row r="188" spans="1:6" ht="30">
      <c r="A188" s="208"/>
      <c r="B188" s="209"/>
      <c r="C188" s="62" t="s">
        <v>394</v>
      </c>
      <c r="D188" s="13">
        <v>15</v>
      </c>
      <c r="E188" s="63">
        <v>840000</v>
      </c>
      <c r="F188" s="39" t="s">
        <v>656</v>
      </c>
    </row>
    <row r="189" spans="1:6" ht="30">
      <c r="A189" s="208"/>
      <c r="B189" s="209"/>
      <c r="C189" s="62" t="s">
        <v>421</v>
      </c>
      <c r="D189" s="13">
        <v>30</v>
      </c>
      <c r="E189" s="63">
        <v>9180000</v>
      </c>
      <c r="F189" s="39" t="s">
        <v>656</v>
      </c>
    </row>
    <row r="190" spans="1:6" ht="30">
      <c r="A190" s="208"/>
      <c r="B190" s="209"/>
      <c r="C190" s="62" t="s">
        <v>434</v>
      </c>
      <c r="D190" s="13">
        <v>60</v>
      </c>
      <c r="E190" s="63">
        <v>600000</v>
      </c>
      <c r="F190" s="39" t="s">
        <v>656</v>
      </c>
    </row>
    <row r="191" spans="1:6" ht="31.5">
      <c r="A191" s="208"/>
      <c r="B191" s="209"/>
      <c r="C191" s="62" t="s">
        <v>410</v>
      </c>
      <c r="D191" s="13">
        <v>10</v>
      </c>
      <c r="E191" s="63">
        <v>480000</v>
      </c>
      <c r="F191" s="39" t="s">
        <v>656</v>
      </c>
    </row>
    <row r="192" spans="1:6" ht="30">
      <c r="A192" s="208"/>
      <c r="B192" s="209"/>
      <c r="C192" s="62" t="s">
        <v>416</v>
      </c>
      <c r="D192" s="13">
        <v>140000</v>
      </c>
      <c r="E192" s="63">
        <v>6300000</v>
      </c>
      <c r="F192" s="39" t="s">
        <v>656</v>
      </c>
    </row>
    <row r="193" spans="1:6" ht="30">
      <c r="A193" s="208"/>
      <c r="B193" s="209"/>
      <c r="C193" s="62" t="s">
        <v>417</v>
      </c>
      <c r="D193" s="13">
        <v>8000</v>
      </c>
      <c r="E193" s="63">
        <v>6399200</v>
      </c>
      <c r="F193" s="39" t="s">
        <v>656</v>
      </c>
    </row>
    <row r="194" spans="1:6" ht="30">
      <c r="A194" s="208"/>
      <c r="B194" s="209"/>
      <c r="C194" s="62" t="s">
        <v>436</v>
      </c>
      <c r="D194" s="13">
        <v>100</v>
      </c>
      <c r="E194" s="63">
        <v>1185600</v>
      </c>
      <c r="F194" s="39" t="s">
        <v>657</v>
      </c>
    </row>
    <row r="195" spans="1:6" ht="31.5">
      <c r="A195" s="208"/>
      <c r="B195" s="209"/>
      <c r="C195" s="62" t="s">
        <v>411</v>
      </c>
      <c r="D195" s="13">
        <v>20</v>
      </c>
      <c r="E195" s="63">
        <v>260000</v>
      </c>
      <c r="F195" s="39" t="s">
        <v>656</v>
      </c>
    </row>
    <row r="196" spans="1:6" ht="30">
      <c r="A196" s="208"/>
      <c r="B196" s="209"/>
      <c r="C196" s="62" t="s">
        <v>412</v>
      </c>
      <c r="D196" s="13">
        <v>100</v>
      </c>
      <c r="E196" s="63">
        <v>3300000</v>
      </c>
      <c r="F196" s="39" t="s">
        <v>656</v>
      </c>
    </row>
    <row r="197" spans="1:6" ht="30">
      <c r="A197" s="208"/>
      <c r="B197" s="209"/>
      <c r="C197" s="62" t="s">
        <v>407</v>
      </c>
      <c r="D197" s="13">
        <v>10</v>
      </c>
      <c r="E197" s="63">
        <v>3200000</v>
      </c>
      <c r="F197" s="39" t="s">
        <v>656</v>
      </c>
    </row>
    <row r="198" spans="1:6" ht="30">
      <c r="A198" s="208"/>
      <c r="B198" s="209"/>
      <c r="C198" s="62" t="s">
        <v>397</v>
      </c>
      <c r="D198" s="13">
        <v>1000</v>
      </c>
      <c r="E198" s="63">
        <v>4900000</v>
      </c>
      <c r="F198" s="39" t="s">
        <v>656</v>
      </c>
    </row>
    <row r="199" spans="1:6" ht="30">
      <c r="A199" s="208"/>
      <c r="B199" s="209"/>
      <c r="C199" s="62" t="s">
        <v>408</v>
      </c>
      <c r="D199" s="13">
        <v>10</v>
      </c>
      <c r="E199" s="63">
        <v>340000</v>
      </c>
      <c r="F199" s="39" t="s">
        <v>656</v>
      </c>
    </row>
    <row r="200" spans="1:6" ht="31.5">
      <c r="A200" s="208"/>
      <c r="B200" s="209"/>
      <c r="C200" s="62" t="s">
        <v>409</v>
      </c>
      <c r="D200" s="13">
        <v>100</v>
      </c>
      <c r="E200" s="63">
        <v>3800000</v>
      </c>
      <c r="F200" s="39" t="s">
        <v>656</v>
      </c>
    </row>
    <row r="201" spans="1:6" ht="30">
      <c r="A201" s="208"/>
      <c r="B201" s="209"/>
      <c r="C201" s="62" t="s">
        <v>435</v>
      </c>
      <c r="D201" s="13">
        <v>1</v>
      </c>
      <c r="E201" s="63">
        <v>950000</v>
      </c>
      <c r="F201" s="39" t="s">
        <v>656</v>
      </c>
    </row>
    <row r="202" spans="1:6" ht="30">
      <c r="A202" s="208"/>
      <c r="B202" s="209"/>
      <c r="C202" s="62" t="s">
        <v>395</v>
      </c>
      <c r="D202" s="13">
        <v>1000</v>
      </c>
      <c r="E202" s="63">
        <v>1659000</v>
      </c>
      <c r="F202" s="39" t="s">
        <v>656</v>
      </c>
    </row>
    <row r="203" spans="1:6" ht="31.5">
      <c r="A203" s="208"/>
      <c r="B203" s="209"/>
      <c r="C203" s="62" t="s">
        <v>423</v>
      </c>
      <c r="D203" s="13">
        <v>10</v>
      </c>
      <c r="E203" s="63">
        <v>377770</v>
      </c>
      <c r="F203" s="39" t="s">
        <v>656</v>
      </c>
    </row>
    <row r="204" spans="1:6" ht="30">
      <c r="A204" s="208"/>
      <c r="B204" s="209"/>
      <c r="C204" s="62" t="s">
        <v>420</v>
      </c>
      <c r="D204" s="13">
        <v>20</v>
      </c>
      <c r="E204" s="63">
        <v>798000</v>
      </c>
      <c r="F204" s="39" t="s">
        <v>656</v>
      </c>
    </row>
    <row r="205" spans="1:6" ht="30">
      <c r="A205" s="208"/>
      <c r="B205" s="209"/>
      <c r="C205" s="62" t="s">
        <v>390</v>
      </c>
      <c r="D205" s="13">
        <v>200</v>
      </c>
      <c r="E205" s="63">
        <v>9460000</v>
      </c>
      <c r="F205" s="39" t="s">
        <v>656</v>
      </c>
    </row>
    <row r="206" spans="1:6" ht="30">
      <c r="A206" s="207">
        <v>3</v>
      </c>
      <c r="B206" s="202" t="s">
        <v>51</v>
      </c>
      <c r="C206" s="123" t="s">
        <v>717</v>
      </c>
      <c r="D206" s="15">
        <v>80</v>
      </c>
      <c r="E206" s="11">
        <v>656000</v>
      </c>
      <c r="F206" s="15" t="s">
        <v>18</v>
      </c>
    </row>
    <row r="207" spans="1:6" ht="30">
      <c r="A207" s="207"/>
      <c r="B207" s="203"/>
      <c r="C207" s="123" t="s">
        <v>718</v>
      </c>
      <c r="D207" s="15">
        <v>200</v>
      </c>
      <c r="E207" s="11">
        <v>200000</v>
      </c>
      <c r="F207" s="15" t="s">
        <v>18</v>
      </c>
    </row>
    <row r="208" spans="1:6" ht="30">
      <c r="A208" s="207"/>
      <c r="B208" s="203"/>
      <c r="C208" s="123" t="s">
        <v>719</v>
      </c>
      <c r="D208" s="15">
        <v>100</v>
      </c>
      <c r="E208" s="11">
        <v>5390000</v>
      </c>
      <c r="F208" s="15" t="s">
        <v>18</v>
      </c>
    </row>
    <row r="209" spans="1:6" ht="30">
      <c r="A209" s="207"/>
      <c r="B209" s="203"/>
      <c r="C209" s="123" t="s">
        <v>720</v>
      </c>
      <c r="D209" s="15">
        <v>100</v>
      </c>
      <c r="E209" s="11">
        <v>250000</v>
      </c>
      <c r="F209" s="15" t="s">
        <v>18</v>
      </c>
    </row>
    <row r="210" spans="1:6" ht="30">
      <c r="A210" s="207"/>
      <c r="B210" s="203"/>
      <c r="C210" s="123" t="s">
        <v>251</v>
      </c>
      <c r="D210" s="15">
        <v>150</v>
      </c>
      <c r="E210" s="11">
        <v>2100000</v>
      </c>
      <c r="F210" s="15" t="s">
        <v>18</v>
      </c>
    </row>
    <row r="211" spans="1:6" ht="30">
      <c r="A211" s="207"/>
      <c r="B211" s="203"/>
      <c r="C211" s="123" t="s">
        <v>721</v>
      </c>
      <c r="D211" s="15">
        <v>10</v>
      </c>
      <c r="E211" s="11">
        <v>630000</v>
      </c>
      <c r="F211" s="15" t="s">
        <v>18</v>
      </c>
    </row>
    <row r="212" spans="1:6" ht="30">
      <c r="A212" s="207"/>
      <c r="B212" s="203"/>
      <c r="C212" s="123" t="s">
        <v>103</v>
      </c>
      <c r="D212" s="15">
        <v>100</v>
      </c>
      <c r="E212" s="11">
        <v>385000</v>
      </c>
      <c r="F212" s="15" t="s">
        <v>18</v>
      </c>
    </row>
    <row r="213" spans="1:6" ht="30">
      <c r="A213" s="207"/>
      <c r="B213" s="203"/>
      <c r="C213" s="123" t="s">
        <v>248</v>
      </c>
      <c r="D213" s="15">
        <v>200</v>
      </c>
      <c r="E213" s="11">
        <v>8976000</v>
      </c>
      <c r="F213" s="15" t="s">
        <v>18</v>
      </c>
    </row>
    <row r="214" spans="1:6" ht="30">
      <c r="A214" s="207"/>
      <c r="B214" s="203"/>
      <c r="C214" s="123" t="s">
        <v>722</v>
      </c>
      <c r="D214" s="15">
        <v>20</v>
      </c>
      <c r="E214" s="11">
        <v>1820000</v>
      </c>
      <c r="F214" s="15" t="s">
        <v>18</v>
      </c>
    </row>
    <row r="215" spans="1:6" ht="30">
      <c r="A215" s="207"/>
      <c r="B215" s="203"/>
      <c r="C215" s="123" t="s">
        <v>248</v>
      </c>
      <c r="D215" s="15">
        <v>15</v>
      </c>
      <c r="E215" s="11">
        <v>1785000</v>
      </c>
      <c r="F215" s="15" t="s">
        <v>18</v>
      </c>
    </row>
    <row r="216" spans="1:6" ht="30">
      <c r="A216" s="207"/>
      <c r="B216" s="203"/>
      <c r="C216" s="123" t="s">
        <v>723</v>
      </c>
      <c r="D216" s="15">
        <v>720</v>
      </c>
      <c r="E216" s="11">
        <v>85672800</v>
      </c>
      <c r="F216" s="15" t="s">
        <v>18</v>
      </c>
    </row>
    <row r="217" spans="1:6" ht="30">
      <c r="A217" s="207"/>
      <c r="B217" s="203"/>
      <c r="C217" s="123" t="s">
        <v>724</v>
      </c>
      <c r="D217" s="15">
        <v>100</v>
      </c>
      <c r="E217" s="11">
        <v>600000</v>
      </c>
      <c r="F217" s="15" t="s">
        <v>18</v>
      </c>
    </row>
    <row r="218" spans="1:6" ht="30">
      <c r="A218" s="207"/>
      <c r="B218" s="203"/>
      <c r="C218" s="123" t="s">
        <v>725</v>
      </c>
      <c r="D218" s="15">
        <v>1</v>
      </c>
      <c r="E218" s="11">
        <v>4523000</v>
      </c>
      <c r="F218" s="15" t="s">
        <v>18</v>
      </c>
    </row>
    <row r="219" spans="1:6" ht="30">
      <c r="A219" s="207"/>
      <c r="B219" s="203"/>
      <c r="C219" s="123" t="s">
        <v>726</v>
      </c>
      <c r="D219" s="15">
        <v>1</v>
      </c>
      <c r="E219" s="11">
        <v>600000</v>
      </c>
      <c r="F219" s="15" t="s">
        <v>18</v>
      </c>
    </row>
    <row r="220" spans="1:6" ht="30">
      <c r="A220" s="207"/>
      <c r="B220" s="203"/>
      <c r="C220" s="123" t="s">
        <v>727</v>
      </c>
      <c r="D220" s="15">
        <v>1</v>
      </c>
      <c r="E220" s="11">
        <v>6202182</v>
      </c>
      <c r="F220" s="15" t="s">
        <v>18</v>
      </c>
    </row>
    <row r="221" spans="1:6" ht="30">
      <c r="A221" s="207"/>
      <c r="B221" s="203"/>
      <c r="C221" s="123" t="s">
        <v>728</v>
      </c>
      <c r="D221" s="15">
        <v>80</v>
      </c>
      <c r="E221" s="11">
        <v>833280</v>
      </c>
      <c r="F221" s="15" t="s">
        <v>18</v>
      </c>
    </row>
    <row r="222" spans="1:6" ht="30">
      <c r="A222" s="207"/>
      <c r="B222" s="203"/>
      <c r="C222" s="123" t="s">
        <v>729</v>
      </c>
      <c r="D222" s="15">
        <v>1000</v>
      </c>
      <c r="E222" s="11">
        <v>4900000</v>
      </c>
      <c r="F222" s="15" t="s">
        <v>18</v>
      </c>
    </row>
    <row r="223" spans="1:6" ht="30">
      <c r="A223" s="207"/>
      <c r="B223" s="203"/>
      <c r="C223" s="123" t="s">
        <v>251</v>
      </c>
      <c r="D223" s="15">
        <v>1000</v>
      </c>
      <c r="E223" s="11">
        <v>4000000</v>
      </c>
      <c r="F223" s="15" t="s">
        <v>18</v>
      </c>
    </row>
    <row r="224" spans="1:6" ht="30">
      <c r="A224" s="207"/>
      <c r="B224" s="203"/>
      <c r="C224" s="123" t="s">
        <v>730</v>
      </c>
      <c r="D224" s="15">
        <v>1</v>
      </c>
      <c r="E224" s="11">
        <v>320000</v>
      </c>
      <c r="F224" s="15" t="s">
        <v>18</v>
      </c>
    </row>
    <row r="225" spans="1:6" ht="30">
      <c r="A225" s="207"/>
      <c r="B225" s="203"/>
      <c r="C225" s="123" t="s">
        <v>731</v>
      </c>
      <c r="D225" s="15">
        <v>25</v>
      </c>
      <c r="E225" s="11">
        <v>274975</v>
      </c>
      <c r="F225" s="15" t="s">
        <v>18</v>
      </c>
    </row>
    <row r="226" spans="1:6" ht="30">
      <c r="A226" s="207"/>
      <c r="B226" s="203"/>
      <c r="C226" s="123" t="s">
        <v>732</v>
      </c>
      <c r="D226" s="15">
        <v>2</v>
      </c>
      <c r="E226" s="11">
        <v>7600000</v>
      </c>
      <c r="F226" s="15" t="s">
        <v>18</v>
      </c>
    </row>
    <row r="227" spans="1:6" ht="30">
      <c r="A227" s="207"/>
      <c r="B227" s="203"/>
      <c r="C227" s="123" t="s">
        <v>733</v>
      </c>
      <c r="D227" s="15">
        <v>50</v>
      </c>
      <c r="E227" s="11">
        <v>861100</v>
      </c>
      <c r="F227" s="15" t="s">
        <v>18</v>
      </c>
    </row>
    <row r="228" spans="1:6" ht="30">
      <c r="A228" s="207"/>
      <c r="B228" s="203"/>
      <c r="C228" s="123" t="s">
        <v>734</v>
      </c>
      <c r="D228" s="15">
        <v>310</v>
      </c>
      <c r="E228" s="11">
        <v>1550000</v>
      </c>
      <c r="F228" s="15" t="s">
        <v>18</v>
      </c>
    </row>
    <row r="229" spans="1:6" ht="30">
      <c r="A229" s="207"/>
      <c r="B229" s="203"/>
      <c r="C229" s="123" t="s">
        <v>735</v>
      </c>
      <c r="D229" s="15">
        <v>1</v>
      </c>
      <c r="E229" s="11">
        <v>21600000</v>
      </c>
      <c r="F229" s="15" t="s">
        <v>18</v>
      </c>
    </row>
    <row r="230" spans="1:6" ht="30">
      <c r="A230" s="207"/>
      <c r="B230" s="203"/>
      <c r="C230" s="123" t="s">
        <v>736</v>
      </c>
      <c r="D230" s="15">
        <v>5</v>
      </c>
      <c r="E230" s="11">
        <v>5100000</v>
      </c>
      <c r="F230" s="15" t="s">
        <v>18</v>
      </c>
    </row>
    <row r="231" spans="1:6" ht="30">
      <c r="A231" s="207"/>
      <c r="B231" s="203"/>
      <c r="C231" s="123" t="s">
        <v>737</v>
      </c>
      <c r="D231" s="15">
        <v>5</v>
      </c>
      <c r="E231" s="11">
        <v>249000</v>
      </c>
      <c r="F231" s="15" t="s">
        <v>18</v>
      </c>
    </row>
    <row r="232" spans="1:6" ht="30">
      <c r="A232" s="207"/>
      <c r="B232" s="203"/>
      <c r="C232" s="123" t="s">
        <v>738</v>
      </c>
      <c r="D232" s="15">
        <v>15</v>
      </c>
      <c r="E232" s="11">
        <v>13455000</v>
      </c>
      <c r="F232" s="15" t="s">
        <v>18</v>
      </c>
    </row>
    <row r="233" spans="1:6" ht="30">
      <c r="A233" s="207"/>
      <c r="B233" s="203"/>
      <c r="C233" s="123" t="s">
        <v>739</v>
      </c>
      <c r="D233" s="15">
        <v>1</v>
      </c>
      <c r="E233" s="11">
        <v>700000</v>
      </c>
      <c r="F233" s="15" t="s">
        <v>18</v>
      </c>
    </row>
    <row r="234" spans="1:6" ht="30">
      <c r="A234" s="207"/>
      <c r="B234" s="203"/>
      <c r="C234" s="123" t="s">
        <v>740</v>
      </c>
      <c r="D234" s="15">
        <v>3</v>
      </c>
      <c r="E234" s="11">
        <v>750000</v>
      </c>
      <c r="F234" s="15" t="s">
        <v>18</v>
      </c>
    </row>
    <row r="235" spans="1:6" ht="30">
      <c r="A235" s="207"/>
      <c r="B235" s="203"/>
      <c r="C235" s="123" t="s">
        <v>741</v>
      </c>
      <c r="D235" s="15">
        <v>200</v>
      </c>
      <c r="E235" s="11">
        <v>7900000</v>
      </c>
      <c r="F235" s="15" t="s">
        <v>18</v>
      </c>
    </row>
    <row r="236" spans="1:6" ht="30">
      <c r="A236" s="207"/>
      <c r="B236" s="203"/>
      <c r="C236" s="123" t="s">
        <v>742</v>
      </c>
      <c r="D236" s="15">
        <v>40</v>
      </c>
      <c r="E236" s="11">
        <v>767560</v>
      </c>
      <c r="F236" s="15" t="s">
        <v>18</v>
      </c>
    </row>
    <row r="237" spans="1:6" ht="30">
      <c r="A237" s="207"/>
      <c r="B237" s="203"/>
      <c r="C237" s="123" t="s">
        <v>743</v>
      </c>
      <c r="D237" s="15">
        <v>2</v>
      </c>
      <c r="E237" s="11">
        <v>5000000</v>
      </c>
      <c r="F237" s="15" t="s">
        <v>18</v>
      </c>
    </row>
    <row r="238" spans="1:6" ht="30">
      <c r="A238" s="207"/>
      <c r="B238" s="203"/>
      <c r="C238" s="123" t="s">
        <v>102</v>
      </c>
      <c r="D238" s="15">
        <v>100</v>
      </c>
      <c r="E238" s="11">
        <v>1550000</v>
      </c>
      <c r="F238" s="15" t="s">
        <v>18</v>
      </c>
    </row>
    <row r="239" spans="1:6" ht="30">
      <c r="A239" s="207"/>
      <c r="B239" s="203"/>
      <c r="C239" s="123" t="s">
        <v>744</v>
      </c>
      <c r="D239" s="15">
        <v>9000</v>
      </c>
      <c r="E239" s="11">
        <v>9900000</v>
      </c>
      <c r="F239" s="15" t="s">
        <v>18</v>
      </c>
    </row>
    <row r="240" spans="1:6" ht="30">
      <c r="A240" s="207"/>
      <c r="B240" s="203"/>
      <c r="C240" s="124" t="s">
        <v>745</v>
      </c>
      <c r="D240" s="15">
        <v>4</v>
      </c>
      <c r="E240" s="11">
        <v>4320000</v>
      </c>
      <c r="F240" s="15" t="s">
        <v>18</v>
      </c>
    </row>
    <row r="241" spans="1:6" ht="30">
      <c r="A241" s="207"/>
      <c r="B241" s="203"/>
      <c r="C241" s="124" t="s">
        <v>745</v>
      </c>
      <c r="D241" s="15">
        <v>4</v>
      </c>
      <c r="E241" s="11">
        <v>4320000</v>
      </c>
      <c r="F241" s="15" t="s">
        <v>18</v>
      </c>
    </row>
    <row r="242" spans="1:6" ht="30">
      <c r="A242" s="207"/>
      <c r="B242" s="203"/>
      <c r="C242" s="124" t="s">
        <v>745</v>
      </c>
      <c r="D242" s="15">
        <v>4</v>
      </c>
      <c r="E242" s="11">
        <v>4320000</v>
      </c>
      <c r="F242" s="15" t="s">
        <v>18</v>
      </c>
    </row>
    <row r="243" spans="1:6" ht="30">
      <c r="A243" s="207"/>
      <c r="B243" s="203"/>
      <c r="C243" s="124" t="s">
        <v>745</v>
      </c>
      <c r="D243" s="15">
        <v>4</v>
      </c>
      <c r="E243" s="11">
        <v>4320000</v>
      </c>
      <c r="F243" s="15" t="s">
        <v>18</v>
      </c>
    </row>
    <row r="244" spans="1:6" ht="30">
      <c r="A244" s="207"/>
      <c r="B244" s="203"/>
      <c r="C244" s="124" t="s">
        <v>745</v>
      </c>
      <c r="D244" s="15">
        <v>4</v>
      </c>
      <c r="E244" s="11">
        <v>4320000</v>
      </c>
      <c r="F244" s="15" t="s">
        <v>18</v>
      </c>
    </row>
    <row r="245" spans="1:6" ht="30">
      <c r="A245" s="207"/>
      <c r="B245" s="203"/>
      <c r="C245" s="124" t="s">
        <v>745</v>
      </c>
      <c r="D245" s="15">
        <v>4</v>
      </c>
      <c r="E245" s="11">
        <v>4320000</v>
      </c>
      <c r="F245" s="15" t="s">
        <v>18</v>
      </c>
    </row>
    <row r="246" spans="1:6" ht="30">
      <c r="A246" s="207"/>
      <c r="B246" s="203"/>
      <c r="C246" s="124" t="s">
        <v>745</v>
      </c>
      <c r="D246" s="15">
        <v>4</v>
      </c>
      <c r="E246" s="11">
        <v>4320000</v>
      </c>
      <c r="F246" s="15" t="s">
        <v>18</v>
      </c>
    </row>
    <row r="247" spans="1:6" ht="30">
      <c r="A247" s="207"/>
      <c r="B247" s="203"/>
      <c r="C247" s="124" t="s">
        <v>745</v>
      </c>
      <c r="D247" s="15">
        <v>4</v>
      </c>
      <c r="E247" s="11">
        <v>4320000</v>
      </c>
      <c r="F247" s="15" t="s">
        <v>18</v>
      </c>
    </row>
    <row r="248" spans="1:6" ht="30">
      <c r="A248" s="207"/>
      <c r="B248" s="203"/>
      <c r="C248" s="124" t="s">
        <v>745</v>
      </c>
      <c r="D248" s="15">
        <v>3</v>
      </c>
      <c r="E248" s="11">
        <v>5400000</v>
      </c>
      <c r="F248" s="15" t="s">
        <v>18</v>
      </c>
    </row>
    <row r="249" spans="1:6" ht="30">
      <c r="A249" s="207"/>
      <c r="B249" s="203"/>
      <c r="C249" s="124" t="s">
        <v>745</v>
      </c>
      <c r="D249" s="15">
        <v>3</v>
      </c>
      <c r="E249" s="11">
        <v>5400000</v>
      </c>
      <c r="F249" s="15" t="s">
        <v>18</v>
      </c>
    </row>
    <row r="250" spans="1:6" ht="30">
      <c r="A250" s="207"/>
      <c r="B250" s="203"/>
      <c r="C250" s="124" t="s">
        <v>745</v>
      </c>
      <c r="D250" s="15">
        <v>3</v>
      </c>
      <c r="E250" s="11">
        <v>5400000</v>
      </c>
      <c r="F250" s="15" t="s">
        <v>18</v>
      </c>
    </row>
    <row r="251" spans="1:6" ht="30">
      <c r="A251" s="207"/>
      <c r="B251" s="203"/>
      <c r="C251" s="124" t="s">
        <v>745</v>
      </c>
      <c r="D251" s="15">
        <v>3</v>
      </c>
      <c r="E251" s="11">
        <v>5400000</v>
      </c>
      <c r="F251" s="15" t="s">
        <v>18</v>
      </c>
    </row>
    <row r="252" spans="1:6" ht="30">
      <c r="A252" s="207"/>
      <c r="B252" s="203"/>
      <c r="C252" s="124" t="s">
        <v>745</v>
      </c>
      <c r="D252" s="15">
        <v>4</v>
      </c>
      <c r="E252" s="11">
        <v>4320000</v>
      </c>
      <c r="F252" s="15" t="s">
        <v>18</v>
      </c>
    </row>
    <row r="253" spans="1:6" ht="30">
      <c r="A253" s="207"/>
      <c r="B253" s="203"/>
      <c r="C253" s="124" t="s">
        <v>745</v>
      </c>
      <c r="D253" s="15">
        <v>4</v>
      </c>
      <c r="E253" s="11">
        <v>4320000</v>
      </c>
      <c r="F253" s="15" t="s">
        <v>18</v>
      </c>
    </row>
    <row r="254" spans="1:6" ht="30">
      <c r="A254" s="207"/>
      <c r="B254" s="203"/>
      <c r="C254" s="124" t="s">
        <v>745</v>
      </c>
      <c r="D254" s="15">
        <v>4</v>
      </c>
      <c r="E254" s="11">
        <v>4320000</v>
      </c>
      <c r="F254" s="15" t="s">
        <v>18</v>
      </c>
    </row>
    <row r="255" spans="1:6" ht="30">
      <c r="A255" s="207"/>
      <c r="B255" s="203"/>
      <c r="C255" s="124" t="s">
        <v>745</v>
      </c>
      <c r="D255" s="15">
        <v>3</v>
      </c>
      <c r="E255" s="11">
        <v>5400000</v>
      </c>
      <c r="F255" s="15" t="s">
        <v>18</v>
      </c>
    </row>
    <row r="256" spans="1:6" ht="30">
      <c r="A256" s="207"/>
      <c r="B256" s="203"/>
      <c r="C256" s="124" t="s">
        <v>745</v>
      </c>
      <c r="D256" s="15">
        <v>3</v>
      </c>
      <c r="E256" s="11">
        <v>5400000</v>
      </c>
      <c r="F256" s="15" t="s">
        <v>18</v>
      </c>
    </row>
    <row r="257" spans="1:6" ht="30">
      <c r="A257" s="207"/>
      <c r="B257" s="203"/>
      <c r="C257" s="124" t="s">
        <v>745</v>
      </c>
      <c r="D257" s="15">
        <v>3</v>
      </c>
      <c r="E257" s="11">
        <v>5400000</v>
      </c>
      <c r="F257" s="15" t="s">
        <v>18</v>
      </c>
    </row>
    <row r="258" spans="1:6" ht="30">
      <c r="A258" s="207"/>
      <c r="B258" s="203"/>
      <c r="C258" s="124" t="s">
        <v>745</v>
      </c>
      <c r="D258" s="15">
        <v>3</v>
      </c>
      <c r="E258" s="11">
        <v>5400000</v>
      </c>
      <c r="F258" s="15" t="s">
        <v>18</v>
      </c>
    </row>
    <row r="259" spans="1:6" ht="30">
      <c r="A259" s="207"/>
      <c r="B259" s="203"/>
      <c r="C259" s="123" t="s">
        <v>746</v>
      </c>
      <c r="D259" s="15">
        <v>30</v>
      </c>
      <c r="E259" s="11">
        <v>325500</v>
      </c>
      <c r="F259" s="15" t="s">
        <v>18</v>
      </c>
    </row>
    <row r="260" spans="1:6" ht="30">
      <c r="A260" s="207"/>
      <c r="B260" s="203"/>
      <c r="C260" s="123" t="s">
        <v>747</v>
      </c>
      <c r="D260" s="15">
        <v>191</v>
      </c>
      <c r="E260" s="11">
        <v>10237601.91</v>
      </c>
      <c r="F260" s="15" t="s">
        <v>18</v>
      </c>
    </row>
    <row r="261" spans="1:6" ht="30">
      <c r="A261" s="207"/>
      <c r="B261" s="203"/>
      <c r="C261" s="123" t="s">
        <v>748</v>
      </c>
      <c r="D261" s="15">
        <v>7</v>
      </c>
      <c r="E261" s="11">
        <v>101381000</v>
      </c>
      <c r="F261" s="15" t="s">
        <v>18</v>
      </c>
    </row>
    <row r="262" spans="1:6" ht="30">
      <c r="A262" s="207"/>
      <c r="B262" s="203"/>
      <c r="C262" s="123" t="s">
        <v>749</v>
      </c>
      <c r="D262" s="15">
        <v>1</v>
      </c>
      <c r="E262" s="11">
        <v>946800</v>
      </c>
      <c r="F262" s="15" t="s">
        <v>18</v>
      </c>
    </row>
    <row r="263" spans="1:6" ht="30">
      <c r="A263" s="207"/>
      <c r="B263" s="203"/>
      <c r="C263" s="123" t="s">
        <v>750</v>
      </c>
      <c r="D263" s="15">
        <v>3215.44</v>
      </c>
      <c r="E263" s="11">
        <v>5000009.2</v>
      </c>
      <c r="F263" s="15" t="s">
        <v>18</v>
      </c>
    </row>
    <row r="264" spans="1:6" ht="30">
      <c r="A264" s="207"/>
      <c r="B264" s="203"/>
      <c r="C264" s="123" t="s">
        <v>751</v>
      </c>
      <c r="D264" s="15">
        <v>30</v>
      </c>
      <c r="E264" s="11">
        <v>462000</v>
      </c>
      <c r="F264" s="15" t="s">
        <v>18</v>
      </c>
    </row>
    <row r="265" spans="1:6" ht="30">
      <c r="A265" s="207"/>
      <c r="B265" s="203"/>
      <c r="C265" s="123" t="s">
        <v>752</v>
      </c>
      <c r="D265" s="15">
        <v>4</v>
      </c>
      <c r="E265" s="11">
        <v>11200000</v>
      </c>
      <c r="F265" s="15" t="s">
        <v>18</v>
      </c>
    </row>
    <row r="266" spans="1:6" ht="30">
      <c r="A266" s="207"/>
      <c r="B266" s="203"/>
      <c r="C266" s="123" t="s">
        <v>753</v>
      </c>
      <c r="D266" s="15">
        <v>15</v>
      </c>
      <c r="E266" s="11">
        <v>1830000</v>
      </c>
      <c r="F266" s="15" t="s">
        <v>18</v>
      </c>
    </row>
    <row r="267" spans="1:6" ht="30">
      <c r="A267" s="207"/>
      <c r="B267" s="203"/>
      <c r="C267" s="123" t="s">
        <v>754</v>
      </c>
      <c r="D267" s="15">
        <v>24</v>
      </c>
      <c r="E267" s="11">
        <v>551880000</v>
      </c>
      <c r="F267" s="15" t="s">
        <v>18</v>
      </c>
    </row>
    <row r="268" spans="1:6" ht="30">
      <c r="A268" s="207"/>
      <c r="B268" s="203"/>
      <c r="C268" s="123" t="s">
        <v>755</v>
      </c>
      <c r="D268" s="15">
        <v>1</v>
      </c>
      <c r="E268" s="11">
        <v>2000000</v>
      </c>
      <c r="F268" s="15" t="s">
        <v>18</v>
      </c>
    </row>
    <row r="269" spans="1:6" ht="30">
      <c r="A269" s="207"/>
      <c r="B269" s="203"/>
      <c r="C269" s="123" t="s">
        <v>756</v>
      </c>
      <c r="D269" s="15">
        <v>40</v>
      </c>
      <c r="E269" s="11">
        <v>720000</v>
      </c>
      <c r="F269" s="15" t="s">
        <v>18</v>
      </c>
    </row>
    <row r="270" spans="1:6" ht="30">
      <c r="A270" s="207"/>
      <c r="B270" s="203"/>
      <c r="C270" s="123" t="s">
        <v>756</v>
      </c>
      <c r="D270" s="15">
        <v>20</v>
      </c>
      <c r="E270" s="11">
        <v>500000</v>
      </c>
      <c r="F270" s="15" t="s">
        <v>18</v>
      </c>
    </row>
    <row r="271" spans="1:6" ht="30">
      <c r="A271" s="207"/>
      <c r="B271" s="203"/>
      <c r="C271" s="123" t="s">
        <v>251</v>
      </c>
      <c r="D271" s="15">
        <v>100</v>
      </c>
      <c r="E271" s="11">
        <v>155000</v>
      </c>
      <c r="F271" s="15" t="s">
        <v>18</v>
      </c>
    </row>
    <row r="272" spans="1:6" ht="30">
      <c r="A272" s="207"/>
      <c r="B272" s="203"/>
      <c r="C272" s="123" t="s">
        <v>736</v>
      </c>
      <c r="D272" s="15">
        <v>165</v>
      </c>
      <c r="E272" s="11">
        <v>137280000</v>
      </c>
      <c r="F272" s="15" t="s">
        <v>18</v>
      </c>
    </row>
    <row r="273" spans="1:6" ht="30">
      <c r="A273" s="207"/>
      <c r="B273" s="203"/>
      <c r="C273" s="123" t="s">
        <v>757</v>
      </c>
      <c r="D273" s="15">
        <v>3</v>
      </c>
      <c r="E273" s="11">
        <v>124613700</v>
      </c>
      <c r="F273" s="15" t="s">
        <v>18</v>
      </c>
    </row>
    <row r="274" spans="1:6" ht="30">
      <c r="A274" s="207"/>
      <c r="B274" s="203"/>
      <c r="C274" s="123" t="s">
        <v>757</v>
      </c>
      <c r="D274" s="15">
        <v>5</v>
      </c>
      <c r="E274" s="11">
        <v>207689500</v>
      </c>
      <c r="F274" s="15" t="s">
        <v>18</v>
      </c>
    </row>
    <row r="275" spans="1:6" ht="15">
      <c r="A275" s="207"/>
      <c r="B275" s="203"/>
      <c r="C275" s="125" t="s">
        <v>889</v>
      </c>
      <c r="D275" s="116">
        <v>72</v>
      </c>
      <c r="E275" s="118">
        <v>46080000</v>
      </c>
      <c r="F275" s="113" t="s">
        <v>905</v>
      </c>
    </row>
    <row r="276" spans="1:6" ht="45">
      <c r="A276" s="207"/>
      <c r="B276" s="203"/>
      <c r="C276" s="125" t="s">
        <v>890</v>
      </c>
      <c r="D276" s="116">
        <v>177</v>
      </c>
      <c r="E276" s="118">
        <v>16992000</v>
      </c>
      <c r="F276" s="113" t="s">
        <v>905</v>
      </c>
    </row>
    <row r="277" spans="1:6" ht="30">
      <c r="A277" s="207"/>
      <c r="B277" s="203"/>
      <c r="C277" s="125" t="s">
        <v>891</v>
      </c>
      <c r="D277" s="116">
        <v>67</v>
      </c>
      <c r="E277" s="118">
        <v>53600000</v>
      </c>
      <c r="F277" s="113" t="s">
        <v>905</v>
      </c>
    </row>
    <row r="278" spans="1:6" ht="15">
      <c r="A278" s="207"/>
      <c r="B278" s="203"/>
      <c r="C278" s="125" t="s">
        <v>892</v>
      </c>
      <c r="D278" s="116">
        <v>24</v>
      </c>
      <c r="E278" s="118">
        <v>69120000</v>
      </c>
      <c r="F278" s="113" t="s">
        <v>905</v>
      </c>
    </row>
    <row r="279" spans="1:6" ht="15">
      <c r="A279" s="207"/>
      <c r="B279" s="203"/>
      <c r="C279" s="125" t="s">
        <v>893</v>
      </c>
      <c r="D279" s="116">
        <v>41</v>
      </c>
      <c r="E279" s="118">
        <v>314880000</v>
      </c>
      <c r="F279" s="113" t="s">
        <v>905</v>
      </c>
    </row>
    <row r="280" spans="1:6" ht="15">
      <c r="A280" s="207"/>
      <c r="B280" s="203"/>
      <c r="C280" s="125" t="s">
        <v>893</v>
      </c>
      <c r="D280" s="116">
        <v>62</v>
      </c>
      <c r="E280" s="118">
        <v>95232000</v>
      </c>
      <c r="F280" s="113" t="s">
        <v>905</v>
      </c>
    </row>
    <row r="281" spans="1:6" ht="15">
      <c r="A281" s="207"/>
      <c r="B281" s="203"/>
      <c r="C281" s="125" t="s">
        <v>894</v>
      </c>
      <c r="D281" s="116">
        <v>240</v>
      </c>
      <c r="E281" s="118">
        <v>645120000</v>
      </c>
      <c r="F281" s="113" t="s">
        <v>905</v>
      </c>
    </row>
    <row r="282" spans="1:6" ht="30">
      <c r="A282" s="207"/>
      <c r="B282" s="203"/>
      <c r="C282" s="125" t="s">
        <v>895</v>
      </c>
      <c r="D282" s="116">
        <v>32</v>
      </c>
      <c r="E282" s="118">
        <v>159744000</v>
      </c>
      <c r="F282" s="113" t="s">
        <v>905</v>
      </c>
    </row>
    <row r="283" spans="1:6" ht="15">
      <c r="A283" s="207"/>
      <c r="B283" s="203"/>
      <c r="C283" s="125" t="s">
        <v>896</v>
      </c>
      <c r="D283" s="116">
        <v>232</v>
      </c>
      <c r="E283" s="119">
        <v>37769600</v>
      </c>
      <c r="F283" s="113" t="s">
        <v>905</v>
      </c>
    </row>
    <row r="284" spans="1:6" ht="30">
      <c r="A284" s="207"/>
      <c r="B284" s="203"/>
      <c r="C284" s="125" t="s">
        <v>897</v>
      </c>
      <c r="D284" s="116">
        <v>240</v>
      </c>
      <c r="E284" s="119">
        <v>14044800</v>
      </c>
      <c r="F284" s="113" t="s">
        <v>905</v>
      </c>
    </row>
    <row r="285" spans="1:6" ht="15">
      <c r="A285" s="207"/>
      <c r="B285" s="203"/>
      <c r="C285" s="125" t="s">
        <v>898</v>
      </c>
      <c r="D285" s="116">
        <v>24</v>
      </c>
      <c r="E285" s="119">
        <v>127680000</v>
      </c>
      <c r="F285" s="113" t="s">
        <v>905</v>
      </c>
    </row>
    <row r="286" spans="1:6" ht="15">
      <c r="A286" s="207"/>
      <c r="B286" s="203"/>
      <c r="C286" s="125" t="s">
        <v>899</v>
      </c>
      <c r="D286" s="116">
        <v>48</v>
      </c>
      <c r="E286" s="119">
        <v>601920000</v>
      </c>
      <c r="F286" s="113" t="s">
        <v>905</v>
      </c>
    </row>
    <row r="287" spans="1:6" ht="30">
      <c r="A287" s="207"/>
      <c r="B287" s="203"/>
      <c r="C287" s="125" t="s">
        <v>900</v>
      </c>
      <c r="D287" s="116">
        <v>70</v>
      </c>
      <c r="E287" s="119">
        <v>425600000</v>
      </c>
      <c r="F287" s="113" t="s">
        <v>905</v>
      </c>
    </row>
    <row r="288" spans="1:6" ht="45">
      <c r="A288" s="207"/>
      <c r="B288" s="203"/>
      <c r="C288" s="125" t="s">
        <v>901</v>
      </c>
      <c r="D288" s="116">
        <v>48</v>
      </c>
      <c r="E288" s="119">
        <v>25536000</v>
      </c>
      <c r="F288" s="113" t="s">
        <v>905</v>
      </c>
    </row>
    <row r="289" spans="1:6" ht="15">
      <c r="A289" s="207"/>
      <c r="B289" s="203"/>
      <c r="C289" s="125" t="s">
        <v>902</v>
      </c>
      <c r="D289" s="116">
        <v>24</v>
      </c>
      <c r="E289" s="119">
        <v>48960000</v>
      </c>
      <c r="F289" s="113" t="s">
        <v>905</v>
      </c>
    </row>
    <row r="290" spans="1:6" ht="15">
      <c r="A290" s="207"/>
      <c r="B290" s="203"/>
      <c r="C290" s="125" t="s">
        <v>903</v>
      </c>
      <c r="D290" s="116">
        <v>75</v>
      </c>
      <c r="E290" s="119">
        <v>189000000</v>
      </c>
      <c r="F290" s="113" t="s">
        <v>905</v>
      </c>
    </row>
    <row r="291" spans="1:6" ht="30">
      <c r="A291" s="207"/>
      <c r="B291" s="203"/>
      <c r="C291" s="126" t="s">
        <v>904</v>
      </c>
      <c r="D291" s="116">
        <v>232</v>
      </c>
      <c r="E291" s="127">
        <v>768384000</v>
      </c>
      <c r="F291" s="113" t="s">
        <v>905</v>
      </c>
    </row>
    <row r="292" spans="1:6" ht="30">
      <c r="A292" s="207"/>
      <c r="B292" s="203"/>
      <c r="C292" s="128" t="s">
        <v>1003</v>
      </c>
      <c r="D292" s="129">
        <v>4462</v>
      </c>
      <c r="E292" s="119">
        <v>9281012.48</v>
      </c>
      <c r="F292" s="15" t="s">
        <v>18</v>
      </c>
    </row>
    <row r="293" spans="1:6" ht="30">
      <c r="A293" s="207"/>
      <c r="B293" s="203"/>
      <c r="C293" s="128" t="s">
        <v>1004</v>
      </c>
      <c r="D293" s="129">
        <v>1</v>
      </c>
      <c r="E293" s="119">
        <v>6000000</v>
      </c>
      <c r="F293" s="15" t="s">
        <v>18</v>
      </c>
    </row>
    <row r="294" spans="1:6" ht="30">
      <c r="A294" s="207"/>
      <c r="B294" s="203"/>
      <c r="C294" s="128" t="s">
        <v>1004</v>
      </c>
      <c r="D294" s="129">
        <v>1</v>
      </c>
      <c r="E294" s="119">
        <v>10583780</v>
      </c>
      <c r="F294" s="15" t="s">
        <v>18</v>
      </c>
    </row>
    <row r="295" spans="1:6" ht="30">
      <c r="A295" s="207"/>
      <c r="B295" s="203"/>
      <c r="C295" s="128" t="s">
        <v>921</v>
      </c>
      <c r="D295" s="129">
        <v>96874.7</v>
      </c>
      <c r="E295" s="119">
        <v>236498650</v>
      </c>
      <c r="F295" s="15" t="s">
        <v>18</v>
      </c>
    </row>
    <row r="296" spans="1:6" ht="30">
      <c r="A296" s="207"/>
      <c r="B296" s="203"/>
      <c r="C296" s="128" t="s">
        <v>922</v>
      </c>
      <c r="D296" s="129">
        <v>1</v>
      </c>
      <c r="E296" s="119">
        <v>42980399</v>
      </c>
      <c r="F296" s="15" t="s">
        <v>18</v>
      </c>
    </row>
    <row r="297" spans="1:6" ht="45">
      <c r="A297" s="207"/>
      <c r="B297" s="203"/>
      <c r="C297" s="128" t="s">
        <v>923</v>
      </c>
      <c r="D297" s="129">
        <v>1</v>
      </c>
      <c r="E297" s="119">
        <v>30203944</v>
      </c>
      <c r="F297" s="15" t="s">
        <v>18</v>
      </c>
    </row>
    <row r="298" spans="1:6" ht="23.25" customHeight="1">
      <c r="A298" s="207"/>
      <c r="B298" s="203"/>
      <c r="C298" s="128" t="s">
        <v>924</v>
      </c>
      <c r="D298" s="129">
        <v>34</v>
      </c>
      <c r="E298" s="119">
        <v>3083712.45</v>
      </c>
      <c r="F298" s="15" t="s">
        <v>905</v>
      </c>
    </row>
    <row r="299" spans="1:6" ht="30">
      <c r="A299" s="207"/>
      <c r="B299" s="203"/>
      <c r="C299" s="128" t="s">
        <v>925</v>
      </c>
      <c r="D299" s="129">
        <v>1</v>
      </c>
      <c r="E299" s="119">
        <v>5535320</v>
      </c>
      <c r="F299" s="15" t="s">
        <v>18</v>
      </c>
    </row>
    <row r="300" spans="1:6" ht="30">
      <c r="A300" s="207"/>
      <c r="B300" s="203"/>
      <c r="C300" s="128" t="s">
        <v>926</v>
      </c>
      <c r="D300" s="129">
        <v>5</v>
      </c>
      <c r="E300" s="119">
        <v>14000000</v>
      </c>
      <c r="F300" s="15" t="s">
        <v>18</v>
      </c>
    </row>
    <row r="301" spans="1:6" ht="30">
      <c r="A301" s="207"/>
      <c r="B301" s="203"/>
      <c r="C301" s="128" t="s">
        <v>927</v>
      </c>
      <c r="D301" s="129">
        <v>9</v>
      </c>
      <c r="E301" s="119">
        <v>18503035</v>
      </c>
      <c r="F301" s="15" t="s">
        <v>18</v>
      </c>
    </row>
    <row r="302" spans="1:6" ht="45">
      <c r="A302" s="207"/>
      <c r="B302" s="203"/>
      <c r="C302" s="128" t="s">
        <v>928</v>
      </c>
      <c r="D302" s="129">
        <v>1</v>
      </c>
      <c r="E302" s="119">
        <v>7512220</v>
      </c>
      <c r="F302" s="15" t="s">
        <v>18</v>
      </c>
    </row>
    <row r="303" spans="1:6" ht="45">
      <c r="A303" s="207"/>
      <c r="B303" s="203"/>
      <c r="C303" s="128" t="s">
        <v>929</v>
      </c>
      <c r="D303" s="129">
        <v>1</v>
      </c>
      <c r="E303" s="119">
        <v>72406133</v>
      </c>
      <c r="F303" s="15" t="s">
        <v>18</v>
      </c>
    </row>
    <row r="304" spans="1:6" ht="60">
      <c r="A304" s="207"/>
      <c r="B304" s="203"/>
      <c r="C304" s="128" t="s">
        <v>930</v>
      </c>
      <c r="D304" s="129">
        <v>1</v>
      </c>
      <c r="E304" s="119">
        <v>24608000</v>
      </c>
      <c r="F304" s="15" t="s">
        <v>18</v>
      </c>
    </row>
    <row r="305" spans="1:6" ht="60">
      <c r="A305" s="207"/>
      <c r="B305" s="203"/>
      <c r="C305" s="128" t="s">
        <v>931</v>
      </c>
      <c r="D305" s="129">
        <v>1</v>
      </c>
      <c r="E305" s="119">
        <v>8000000</v>
      </c>
      <c r="F305" s="15" t="s">
        <v>18</v>
      </c>
    </row>
    <row r="306" spans="1:6" ht="45">
      <c r="A306" s="207"/>
      <c r="B306" s="203"/>
      <c r="C306" s="128" t="s">
        <v>932</v>
      </c>
      <c r="D306" s="129">
        <v>1</v>
      </c>
      <c r="E306" s="119">
        <v>1535820</v>
      </c>
      <c r="F306" s="15" t="s">
        <v>18</v>
      </c>
    </row>
    <row r="307" spans="1:6" ht="30">
      <c r="A307" s="207"/>
      <c r="B307" s="203"/>
      <c r="C307" s="128" t="s">
        <v>933</v>
      </c>
      <c r="D307" s="129">
        <v>1</v>
      </c>
      <c r="E307" s="119">
        <v>350000</v>
      </c>
      <c r="F307" s="15" t="s">
        <v>18</v>
      </c>
    </row>
    <row r="308" spans="1:6" ht="15">
      <c r="A308" s="207"/>
      <c r="B308" s="203"/>
      <c r="C308" s="128" t="s">
        <v>934</v>
      </c>
      <c r="D308" s="129">
        <v>877</v>
      </c>
      <c r="E308" s="119">
        <v>9208500</v>
      </c>
      <c r="F308" s="15" t="s">
        <v>905</v>
      </c>
    </row>
    <row r="309" spans="1:6" ht="30">
      <c r="A309" s="207"/>
      <c r="B309" s="203"/>
      <c r="C309" s="128" t="s">
        <v>926</v>
      </c>
      <c r="D309" s="129">
        <v>4.5</v>
      </c>
      <c r="E309" s="119">
        <v>8750000</v>
      </c>
      <c r="F309" s="15" t="s">
        <v>18</v>
      </c>
    </row>
    <row r="310" spans="1:6" ht="30">
      <c r="A310" s="207"/>
      <c r="B310" s="203"/>
      <c r="C310" s="128" t="s">
        <v>935</v>
      </c>
      <c r="D310" s="129">
        <v>1</v>
      </c>
      <c r="E310" s="119">
        <v>10985000</v>
      </c>
      <c r="F310" s="15" t="s">
        <v>18</v>
      </c>
    </row>
    <row r="311" spans="1:6" ht="45">
      <c r="A311" s="207"/>
      <c r="B311" s="203"/>
      <c r="C311" s="128" t="s">
        <v>936</v>
      </c>
      <c r="D311" s="129">
        <v>1</v>
      </c>
      <c r="E311" s="119">
        <v>51240643</v>
      </c>
      <c r="F311" s="15" t="s">
        <v>18</v>
      </c>
    </row>
    <row r="312" spans="1:6" ht="30">
      <c r="A312" s="207"/>
      <c r="B312" s="203"/>
      <c r="C312" s="128" t="s">
        <v>937</v>
      </c>
      <c r="D312" s="129">
        <v>1</v>
      </c>
      <c r="E312" s="119">
        <v>54045496</v>
      </c>
      <c r="F312" s="15" t="s">
        <v>18</v>
      </c>
    </row>
    <row r="313" spans="1:6" ht="45">
      <c r="A313" s="207"/>
      <c r="B313" s="203"/>
      <c r="C313" s="128" t="s">
        <v>938</v>
      </c>
      <c r="D313" s="129">
        <v>1</v>
      </c>
      <c r="E313" s="119">
        <v>1490820</v>
      </c>
      <c r="F313" s="15" t="s">
        <v>18</v>
      </c>
    </row>
    <row r="314" spans="1:6" ht="60">
      <c r="A314" s="207"/>
      <c r="B314" s="203"/>
      <c r="C314" s="128" t="s">
        <v>939</v>
      </c>
      <c r="D314" s="129">
        <v>1</v>
      </c>
      <c r="E314" s="119">
        <v>200000000</v>
      </c>
      <c r="F314" s="15" t="s">
        <v>18</v>
      </c>
    </row>
    <row r="315" spans="1:6" ht="75">
      <c r="A315" s="207"/>
      <c r="B315" s="203"/>
      <c r="C315" s="128" t="s">
        <v>940</v>
      </c>
      <c r="D315" s="129">
        <v>1</v>
      </c>
      <c r="E315" s="119">
        <v>300000000</v>
      </c>
      <c r="F315" s="15" t="s">
        <v>18</v>
      </c>
    </row>
    <row r="316" spans="1:6" ht="45">
      <c r="A316" s="207"/>
      <c r="B316" s="203"/>
      <c r="C316" s="128" t="s">
        <v>941</v>
      </c>
      <c r="D316" s="129">
        <v>1</v>
      </c>
      <c r="E316" s="119">
        <v>14253897</v>
      </c>
      <c r="F316" s="15" t="s">
        <v>18</v>
      </c>
    </row>
    <row r="317" spans="1:6" ht="45">
      <c r="A317" s="207"/>
      <c r="B317" s="203"/>
      <c r="C317" s="128" t="s">
        <v>942</v>
      </c>
      <c r="D317" s="129">
        <v>2</v>
      </c>
      <c r="E317" s="119">
        <v>159715452.77</v>
      </c>
      <c r="F317" s="15" t="s">
        <v>18</v>
      </c>
    </row>
    <row r="318" spans="1:6" ht="30">
      <c r="A318" s="207"/>
      <c r="B318" s="203"/>
      <c r="C318" s="128" t="s">
        <v>943</v>
      </c>
      <c r="D318" s="129">
        <v>3</v>
      </c>
      <c r="E318" s="119">
        <v>49942299.94</v>
      </c>
      <c r="F318" s="15" t="s">
        <v>18</v>
      </c>
    </row>
    <row r="319" spans="1:6" ht="45">
      <c r="A319" s="207"/>
      <c r="B319" s="203"/>
      <c r="C319" s="128" t="s">
        <v>944</v>
      </c>
      <c r="D319" s="129">
        <v>1</v>
      </c>
      <c r="E319" s="119">
        <v>450000</v>
      </c>
      <c r="F319" s="15" t="s">
        <v>18</v>
      </c>
    </row>
    <row r="320" spans="1:6" ht="45">
      <c r="A320" s="207"/>
      <c r="B320" s="203"/>
      <c r="C320" s="128" t="s">
        <v>945</v>
      </c>
      <c r="D320" s="129">
        <v>1</v>
      </c>
      <c r="E320" s="119">
        <v>4349180</v>
      </c>
      <c r="F320" s="15" t="s">
        <v>18</v>
      </c>
    </row>
    <row r="321" spans="1:6" ht="90">
      <c r="A321" s="207"/>
      <c r="B321" s="203"/>
      <c r="C321" s="128" t="s">
        <v>946</v>
      </c>
      <c r="D321" s="129">
        <v>1</v>
      </c>
      <c r="E321" s="119">
        <v>9884500</v>
      </c>
      <c r="F321" s="15" t="s">
        <v>18</v>
      </c>
    </row>
    <row r="322" spans="1:6" ht="60">
      <c r="A322" s="207"/>
      <c r="B322" s="203"/>
      <c r="C322" s="128" t="s">
        <v>947</v>
      </c>
      <c r="D322" s="129">
        <v>1</v>
      </c>
      <c r="E322" s="119">
        <v>7512220</v>
      </c>
      <c r="F322" s="15" t="s">
        <v>18</v>
      </c>
    </row>
    <row r="323" spans="1:6" ht="45">
      <c r="A323" s="207"/>
      <c r="B323" s="203"/>
      <c r="C323" s="128" t="s">
        <v>948</v>
      </c>
      <c r="D323" s="129">
        <v>1</v>
      </c>
      <c r="E323" s="119">
        <v>6128390</v>
      </c>
      <c r="F323" s="15" t="s">
        <v>18</v>
      </c>
    </row>
    <row r="324" spans="1:6" ht="75">
      <c r="A324" s="207"/>
      <c r="B324" s="203"/>
      <c r="C324" s="128" t="s">
        <v>949</v>
      </c>
      <c r="D324" s="129">
        <v>1</v>
      </c>
      <c r="E324" s="119">
        <v>7907600</v>
      </c>
      <c r="F324" s="15" t="s">
        <v>18</v>
      </c>
    </row>
    <row r="325" spans="1:6" ht="30">
      <c r="A325" s="207"/>
      <c r="B325" s="203"/>
      <c r="C325" s="128" t="s">
        <v>950</v>
      </c>
      <c r="D325" s="129">
        <v>1</v>
      </c>
      <c r="E325" s="119">
        <v>8209031</v>
      </c>
      <c r="F325" s="15" t="s">
        <v>18</v>
      </c>
    </row>
    <row r="326" spans="1:6" ht="135">
      <c r="A326" s="207"/>
      <c r="B326" s="203"/>
      <c r="C326" s="128" t="s">
        <v>568</v>
      </c>
      <c r="D326" s="129">
        <v>1</v>
      </c>
      <c r="E326" s="119">
        <v>1923046863</v>
      </c>
      <c r="F326" s="15" t="s">
        <v>18</v>
      </c>
    </row>
    <row r="327" spans="1:6" ht="45">
      <c r="A327" s="207"/>
      <c r="B327" s="203"/>
      <c r="C327" s="128" t="s">
        <v>951</v>
      </c>
      <c r="D327" s="129">
        <v>2</v>
      </c>
      <c r="E327" s="119">
        <v>2415000</v>
      </c>
      <c r="F327" s="15" t="s">
        <v>18</v>
      </c>
    </row>
    <row r="328" spans="1:6" ht="30">
      <c r="A328" s="207"/>
      <c r="B328" s="203"/>
      <c r="C328" s="128" t="s">
        <v>952</v>
      </c>
      <c r="D328" s="129">
        <v>2</v>
      </c>
      <c r="E328" s="119">
        <v>2792020</v>
      </c>
      <c r="F328" s="15" t="s">
        <v>18</v>
      </c>
    </row>
    <row r="329" spans="1:6" ht="30">
      <c r="A329" s="207"/>
      <c r="B329" s="203"/>
      <c r="C329" s="128" t="s">
        <v>953</v>
      </c>
      <c r="D329" s="129">
        <v>1</v>
      </c>
      <c r="E329" s="119">
        <v>10544400</v>
      </c>
      <c r="F329" s="15" t="s">
        <v>18</v>
      </c>
    </row>
    <row r="330" spans="1:6" ht="45">
      <c r="A330" s="207"/>
      <c r="B330" s="203"/>
      <c r="C330" s="128" t="s">
        <v>954</v>
      </c>
      <c r="D330" s="129">
        <v>1</v>
      </c>
      <c r="E330" s="119">
        <v>336000</v>
      </c>
      <c r="F330" s="15" t="s">
        <v>18</v>
      </c>
    </row>
    <row r="331" spans="1:6" ht="45">
      <c r="A331" s="207"/>
      <c r="B331" s="203"/>
      <c r="C331" s="128" t="s">
        <v>955</v>
      </c>
      <c r="D331" s="129">
        <v>1</v>
      </c>
      <c r="E331" s="119">
        <v>20690362</v>
      </c>
      <c r="F331" s="15" t="s">
        <v>18</v>
      </c>
    </row>
    <row r="332" spans="1:6" ht="30">
      <c r="A332" s="207"/>
      <c r="B332" s="203"/>
      <c r="C332" s="128" t="s">
        <v>956</v>
      </c>
      <c r="D332" s="129">
        <v>155</v>
      </c>
      <c r="E332" s="119">
        <v>100750000</v>
      </c>
      <c r="F332" s="15" t="s">
        <v>18</v>
      </c>
    </row>
    <row r="333" spans="1:6" ht="30">
      <c r="A333" s="207"/>
      <c r="B333" s="203"/>
      <c r="C333" s="128" t="s">
        <v>957</v>
      </c>
      <c r="D333" s="129">
        <v>1</v>
      </c>
      <c r="E333" s="119">
        <v>7640000</v>
      </c>
      <c r="F333" s="15" t="s">
        <v>18</v>
      </c>
    </row>
    <row r="334" spans="1:6" ht="30">
      <c r="A334" s="207"/>
      <c r="B334" s="203"/>
      <c r="C334" s="128" t="s">
        <v>958</v>
      </c>
      <c r="D334" s="129">
        <v>1</v>
      </c>
      <c r="E334" s="119">
        <v>2101050</v>
      </c>
      <c r="F334" s="15" t="s">
        <v>18</v>
      </c>
    </row>
    <row r="335" spans="1:6" ht="30">
      <c r="A335" s="207"/>
      <c r="B335" s="203"/>
      <c r="C335" s="128" t="s">
        <v>959</v>
      </c>
      <c r="D335" s="129">
        <v>2</v>
      </c>
      <c r="E335" s="119">
        <v>7609220</v>
      </c>
      <c r="F335" s="15" t="s">
        <v>18</v>
      </c>
    </row>
    <row r="336" spans="1:6" ht="45">
      <c r="A336" s="207"/>
      <c r="B336" s="203"/>
      <c r="C336" s="128" t="s">
        <v>960</v>
      </c>
      <c r="D336" s="129">
        <v>1</v>
      </c>
      <c r="E336" s="119">
        <v>1850443600</v>
      </c>
      <c r="F336" s="15" t="s">
        <v>18</v>
      </c>
    </row>
    <row r="337" spans="1:6" ht="30">
      <c r="A337" s="207"/>
      <c r="B337" s="203"/>
      <c r="C337" s="128" t="s">
        <v>961</v>
      </c>
      <c r="D337" s="129">
        <v>2</v>
      </c>
      <c r="E337" s="119">
        <v>1380000</v>
      </c>
      <c r="F337" s="15" t="s">
        <v>18</v>
      </c>
    </row>
    <row r="338" spans="1:6" ht="30">
      <c r="A338" s="207"/>
      <c r="B338" s="203"/>
      <c r="C338" s="128" t="s">
        <v>962</v>
      </c>
      <c r="D338" s="129">
        <v>1</v>
      </c>
      <c r="E338" s="119">
        <v>388603800</v>
      </c>
      <c r="F338" s="15" t="s">
        <v>18</v>
      </c>
    </row>
    <row r="339" spans="1:6" ht="30">
      <c r="A339" s="207"/>
      <c r="B339" s="203"/>
      <c r="C339" s="128" t="s">
        <v>963</v>
      </c>
      <c r="D339" s="129">
        <v>3.5</v>
      </c>
      <c r="E339" s="119">
        <v>3810000</v>
      </c>
      <c r="F339" s="15" t="s">
        <v>18</v>
      </c>
    </row>
    <row r="340" spans="1:6" ht="30">
      <c r="A340" s="207"/>
      <c r="B340" s="203"/>
      <c r="C340" s="128" t="s">
        <v>964</v>
      </c>
      <c r="D340" s="129">
        <v>1</v>
      </c>
      <c r="E340" s="119">
        <v>8192667</v>
      </c>
      <c r="F340" s="15" t="s">
        <v>18</v>
      </c>
    </row>
    <row r="341" spans="1:6" ht="45">
      <c r="A341" s="207"/>
      <c r="B341" s="203"/>
      <c r="C341" s="128" t="s">
        <v>965</v>
      </c>
      <c r="D341" s="129">
        <v>3</v>
      </c>
      <c r="E341" s="119">
        <v>1050000</v>
      </c>
      <c r="F341" s="15" t="s">
        <v>18</v>
      </c>
    </row>
    <row r="342" spans="1:6" ht="60">
      <c r="A342" s="207"/>
      <c r="B342" s="203"/>
      <c r="C342" s="128" t="s">
        <v>966</v>
      </c>
      <c r="D342" s="129">
        <v>3</v>
      </c>
      <c r="E342" s="119">
        <v>19200000</v>
      </c>
      <c r="F342" s="15" t="s">
        <v>18</v>
      </c>
    </row>
    <row r="343" spans="1:6" ht="45">
      <c r="A343" s="207"/>
      <c r="B343" s="203"/>
      <c r="C343" s="128" t="s">
        <v>967</v>
      </c>
      <c r="D343" s="129">
        <v>1</v>
      </c>
      <c r="E343" s="119">
        <v>350000</v>
      </c>
      <c r="F343" s="15" t="s">
        <v>18</v>
      </c>
    </row>
    <row r="344" spans="1:6" ht="45">
      <c r="A344" s="207"/>
      <c r="B344" s="203"/>
      <c r="C344" s="128" t="s">
        <v>968</v>
      </c>
      <c r="D344" s="129">
        <v>5</v>
      </c>
      <c r="E344" s="119">
        <v>25000000</v>
      </c>
      <c r="F344" s="15" t="s">
        <v>18</v>
      </c>
    </row>
    <row r="345" spans="1:6" ht="30">
      <c r="A345" s="207"/>
      <c r="B345" s="203"/>
      <c r="C345" s="155" t="s">
        <v>1293</v>
      </c>
      <c r="D345" s="129">
        <v>2</v>
      </c>
      <c r="E345" s="119">
        <v>1100000</v>
      </c>
      <c r="F345" s="15" t="s">
        <v>18</v>
      </c>
    </row>
    <row r="346" spans="1:6" ht="30">
      <c r="A346" s="207"/>
      <c r="B346" s="203"/>
      <c r="C346" s="128" t="s">
        <v>969</v>
      </c>
      <c r="D346" s="129">
        <v>1</v>
      </c>
      <c r="E346" s="119">
        <v>12000000</v>
      </c>
      <c r="F346" s="15" t="s">
        <v>18</v>
      </c>
    </row>
    <row r="347" spans="1:6" ht="30">
      <c r="A347" s="207"/>
      <c r="B347" s="203"/>
      <c r="C347" s="128" t="s">
        <v>970</v>
      </c>
      <c r="D347" s="129">
        <v>1</v>
      </c>
      <c r="E347" s="119">
        <v>400000</v>
      </c>
      <c r="F347" s="15" t="s">
        <v>18</v>
      </c>
    </row>
    <row r="348" spans="1:6" ht="30">
      <c r="A348" s="207"/>
      <c r="B348" s="203"/>
      <c r="C348" s="128" t="s">
        <v>971</v>
      </c>
      <c r="D348" s="129">
        <v>2</v>
      </c>
      <c r="E348" s="119">
        <v>28980000</v>
      </c>
      <c r="F348" s="15" t="s">
        <v>18</v>
      </c>
    </row>
    <row r="349" spans="1:6" ht="30">
      <c r="A349" s="207"/>
      <c r="B349" s="203"/>
      <c r="C349" s="128" t="s">
        <v>972</v>
      </c>
      <c r="D349" s="129">
        <v>8</v>
      </c>
      <c r="E349" s="119">
        <v>12494600</v>
      </c>
      <c r="F349" s="15" t="s">
        <v>18</v>
      </c>
    </row>
    <row r="350" spans="1:6" ht="30">
      <c r="A350" s="207"/>
      <c r="B350" s="203"/>
      <c r="C350" s="128" t="s">
        <v>973</v>
      </c>
      <c r="D350" s="129">
        <v>1</v>
      </c>
      <c r="E350" s="119">
        <v>81642770</v>
      </c>
      <c r="F350" s="15" t="s">
        <v>18</v>
      </c>
    </row>
    <row r="351" spans="1:6" ht="60">
      <c r="A351" s="207"/>
      <c r="B351" s="203"/>
      <c r="C351" s="128" t="s">
        <v>974</v>
      </c>
      <c r="D351" s="129">
        <v>3</v>
      </c>
      <c r="E351" s="119">
        <v>5624355</v>
      </c>
      <c r="F351" s="15" t="s">
        <v>18</v>
      </c>
    </row>
    <row r="352" spans="1:6" ht="30">
      <c r="A352" s="207"/>
      <c r="B352" s="203"/>
      <c r="C352" s="128" t="s">
        <v>975</v>
      </c>
      <c r="D352" s="129">
        <v>5</v>
      </c>
      <c r="E352" s="119">
        <v>2250000</v>
      </c>
      <c r="F352" s="15" t="s">
        <v>18</v>
      </c>
    </row>
    <row r="353" spans="1:6" ht="30">
      <c r="A353" s="207"/>
      <c r="B353" s="203"/>
      <c r="C353" s="128" t="s">
        <v>976</v>
      </c>
      <c r="D353" s="129">
        <v>14</v>
      </c>
      <c r="E353" s="119">
        <v>3850000</v>
      </c>
      <c r="F353" s="15" t="s">
        <v>18</v>
      </c>
    </row>
    <row r="354" spans="1:6" ht="30">
      <c r="A354" s="207"/>
      <c r="B354" s="203"/>
      <c r="C354" s="128" t="s">
        <v>975</v>
      </c>
      <c r="D354" s="129">
        <v>25</v>
      </c>
      <c r="E354" s="119">
        <v>7500000</v>
      </c>
      <c r="F354" s="15" t="s">
        <v>18</v>
      </c>
    </row>
    <row r="355" spans="1:6" ht="45">
      <c r="A355" s="207"/>
      <c r="B355" s="203"/>
      <c r="C355" s="128" t="s">
        <v>977</v>
      </c>
      <c r="D355" s="129">
        <v>1</v>
      </c>
      <c r="E355" s="119">
        <v>812000</v>
      </c>
      <c r="F355" s="15" t="s">
        <v>18</v>
      </c>
    </row>
    <row r="356" spans="1:6" ht="30">
      <c r="A356" s="207"/>
      <c r="B356" s="203"/>
      <c r="C356" s="128" t="s">
        <v>978</v>
      </c>
      <c r="D356" s="129">
        <v>1</v>
      </c>
      <c r="E356" s="119">
        <v>1</v>
      </c>
      <c r="F356" s="15" t="s">
        <v>18</v>
      </c>
    </row>
    <row r="357" spans="1:6" ht="30">
      <c r="A357" s="207"/>
      <c r="B357" s="203"/>
      <c r="C357" s="128" t="s">
        <v>958</v>
      </c>
      <c r="D357" s="129">
        <v>1</v>
      </c>
      <c r="E357" s="119">
        <v>4432800</v>
      </c>
      <c r="F357" s="15" t="s">
        <v>18</v>
      </c>
    </row>
    <row r="358" spans="1:6" ht="30">
      <c r="A358" s="207"/>
      <c r="B358" s="203"/>
      <c r="C358" s="128" t="s">
        <v>979</v>
      </c>
      <c r="D358" s="129">
        <v>1.5</v>
      </c>
      <c r="E358" s="119">
        <v>3580000</v>
      </c>
      <c r="F358" s="15" t="s">
        <v>18</v>
      </c>
    </row>
    <row r="359" spans="1:6" ht="30">
      <c r="A359" s="207"/>
      <c r="B359" s="203"/>
      <c r="C359" s="128" t="s">
        <v>980</v>
      </c>
      <c r="D359" s="129">
        <v>1075</v>
      </c>
      <c r="E359" s="119">
        <v>1118987.52</v>
      </c>
      <c r="F359" s="15" t="s">
        <v>18</v>
      </c>
    </row>
    <row r="360" spans="1:6" ht="30">
      <c r="A360" s="207"/>
      <c r="B360" s="203"/>
      <c r="C360" s="128" t="s">
        <v>981</v>
      </c>
      <c r="D360" s="129">
        <v>5555</v>
      </c>
      <c r="E360" s="119">
        <v>22332000</v>
      </c>
      <c r="F360" s="15" t="s">
        <v>18</v>
      </c>
    </row>
    <row r="361" spans="1:6" ht="30">
      <c r="A361" s="207"/>
      <c r="B361" s="203"/>
      <c r="C361" s="128" t="s">
        <v>982</v>
      </c>
      <c r="D361" s="129">
        <v>2666</v>
      </c>
      <c r="E361" s="119">
        <v>171494000</v>
      </c>
      <c r="F361" s="15" t="s">
        <v>18</v>
      </c>
    </row>
    <row r="362" spans="1:6" ht="30">
      <c r="A362" s="207"/>
      <c r="B362" s="203"/>
      <c r="C362" s="128" t="s">
        <v>983</v>
      </c>
      <c r="D362" s="129">
        <v>1</v>
      </c>
      <c r="E362" s="119">
        <v>3416220</v>
      </c>
      <c r="F362" s="15" t="s">
        <v>18</v>
      </c>
    </row>
    <row r="363" spans="1:6" ht="30">
      <c r="A363" s="207"/>
      <c r="B363" s="203"/>
      <c r="C363" s="128" t="s">
        <v>984</v>
      </c>
      <c r="D363" s="129">
        <v>24.4</v>
      </c>
      <c r="E363" s="119">
        <v>1777669.53</v>
      </c>
      <c r="F363" s="15" t="s">
        <v>18</v>
      </c>
    </row>
    <row r="364" spans="1:6" ht="30">
      <c r="A364" s="207"/>
      <c r="B364" s="203"/>
      <c r="C364" s="128" t="s">
        <v>985</v>
      </c>
      <c r="D364" s="129">
        <v>24</v>
      </c>
      <c r="E364" s="119">
        <v>8400000</v>
      </c>
      <c r="F364" s="15" t="s">
        <v>18</v>
      </c>
    </row>
    <row r="365" spans="1:6" ht="60">
      <c r="A365" s="207"/>
      <c r="B365" s="203"/>
      <c r="C365" s="128" t="s">
        <v>986</v>
      </c>
      <c r="D365" s="129">
        <v>1</v>
      </c>
      <c r="E365" s="119">
        <v>360000000</v>
      </c>
      <c r="F365" s="15" t="s">
        <v>18</v>
      </c>
    </row>
    <row r="366" spans="1:6" ht="30">
      <c r="A366" s="207"/>
      <c r="B366" s="203"/>
      <c r="C366" s="128" t="s">
        <v>987</v>
      </c>
      <c r="D366" s="129">
        <v>1</v>
      </c>
      <c r="E366" s="119">
        <v>4828000</v>
      </c>
      <c r="F366" s="15" t="s">
        <v>18</v>
      </c>
    </row>
    <row r="367" spans="1:6" ht="30">
      <c r="A367" s="207"/>
      <c r="B367" s="203"/>
      <c r="C367" s="128" t="s">
        <v>988</v>
      </c>
      <c r="D367" s="129">
        <v>1</v>
      </c>
      <c r="E367" s="119">
        <v>15940000</v>
      </c>
      <c r="F367" s="15" t="s">
        <v>18</v>
      </c>
    </row>
    <row r="368" spans="1:6" ht="30">
      <c r="A368" s="207"/>
      <c r="B368" s="203"/>
      <c r="C368" s="128" t="s">
        <v>989</v>
      </c>
      <c r="D368" s="129">
        <v>1</v>
      </c>
      <c r="E368" s="119">
        <v>2131000</v>
      </c>
      <c r="F368" s="15" t="s">
        <v>18</v>
      </c>
    </row>
    <row r="369" spans="1:6" ht="30">
      <c r="A369" s="207"/>
      <c r="B369" s="203"/>
      <c r="C369" s="128" t="s">
        <v>990</v>
      </c>
      <c r="D369" s="129">
        <v>1</v>
      </c>
      <c r="E369" s="119">
        <v>1918200</v>
      </c>
      <c r="F369" s="15" t="s">
        <v>18</v>
      </c>
    </row>
    <row r="370" spans="1:6" ht="30">
      <c r="A370" s="207"/>
      <c r="B370" s="203"/>
      <c r="C370" s="128" t="s">
        <v>991</v>
      </c>
      <c r="D370" s="129">
        <v>1</v>
      </c>
      <c r="E370" s="119">
        <v>3960000</v>
      </c>
      <c r="F370" s="15" t="s">
        <v>18</v>
      </c>
    </row>
    <row r="371" spans="1:6" s="61" customFormat="1" ht="30">
      <c r="A371" s="207"/>
      <c r="B371" s="203"/>
      <c r="C371" s="128" t="s">
        <v>992</v>
      </c>
      <c r="D371" s="129">
        <v>1</v>
      </c>
      <c r="E371" s="119">
        <v>3423042</v>
      </c>
      <c r="F371" s="15" t="s">
        <v>18</v>
      </c>
    </row>
    <row r="372" spans="1:6" ht="60">
      <c r="A372" s="207"/>
      <c r="B372" s="203"/>
      <c r="C372" s="128" t="s">
        <v>993</v>
      </c>
      <c r="D372" s="129">
        <v>1</v>
      </c>
      <c r="E372" s="119">
        <v>600000000</v>
      </c>
      <c r="F372" s="15" t="s">
        <v>18</v>
      </c>
    </row>
    <row r="373" spans="1:6" ht="60">
      <c r="A373" s="207"/>
      <c r="B373" s="203"/>
      <c r="C373" s="128" t="s">
        <v>966</v>
      </c>
      <c r="D373" s="129">
        <v>9</v>
      </c>
      <c r="E373" s="119">
        <v>11700000</v>
      </c>
      <c r="F373" s="15" t="s">
        <v>18</v>
      </c>
    </row>
    <row r="374" spans="1:6" ht="30">
      <c r="A374" s="207"/>
      <c r="B374" s="203"/>
      <c r="C374" s="128" t="s">
        <v>994</v>
      </c>
      <c r="D374" s="129">
        <v>1</v>
      </c>
      <c r="E374" s="119">
        <v>6989704.16</v>
      </c>
      <c r="F374" s="15" t="s">
        <v>18</v>
      </c>
    </row>
    <row r="375" spans="1:6" ht="30">
      <c r="A375" s="207"/>
      <c r="B375" s="203"/>
      <c r="C375" s="128" t="s">
        <v>579</v>
      </c>
      <c r="D375" s="129">
        <v>5</v>
      </c>
      <c r="E375" s="119">
        <v>7392000</v>
      </c>
      <c r="F375" s="15" t="s">
        <v>18</v>
      </c>
    </row>
    <row r="376" spans="1:6" ht="90">
      <c r="A376" s="207"/>
      <c r="B376" s="203"/>
      <c r="C376" s="128" t="s">
        <v>995</v>
      </c>
      <c r="D376" s="129">
        <v>1</v>
      </c>
      <c r="E376" s="119">
        <v>284737600</v>
      </c>
      <c r="F376" s="15" t="s">
        <v>18</v>
      </c>
    </row>
    <row r="377" spans="1:6" ht="30">
      <c r="A377" s="207"/>
      <c r="B377" s="203"/>
      <c r="C377" s="128" t="s">
        <v>996</v>
      </c>
      <c r="D377" s="129">
        <v>9000</v>
      </c>
      <c r="E377" s="119">
        <v>40332000</v>
      </c>
      <c r="F377" s="15" t="s">
        <v>18</v>
      </c>
    </row>
    <row r="378" spans="1:6" ht="30">
      <c r="A378" s="207"/>
      <c r="B378" s="203"/>
      <c r="C378" s="128" t="s">
        <v>997</v>
      </c>
      <c r="D378" s="129">
        <v>60000</v>
      </c>
      <c r="E378" s="119">
        <v>663500000</v>
      </c>
      <c r="F378" s="15" t="s">
        <v>18</v>
      </c>
    </row>
    <row r="379" spans="1:6" ht="45">
      <c r="A379" s="207"/>
      <c r="B379" s="203"/>
      <c r="C379" s="128" t="s">
        <v>998</v>
      </c>
      <c r="D379" s="129">
        <v>1</v>
      </c>
      <c r="E379" s="119">
        <v>379230626</v>
      </c>
      <c r="F379" s="15" t="s">
        <v>18</v>
      </c>
    </row>
    <row r="380" spans="1:6" ht="30">
      <c r="A380" s="207"/>
      <c r="B380" s="203"/>
      <c r="C380" s="128" t="s">
        <v>999</v>
      </c>
      <c r="D380" s="129">
        <v>1</v>
      </c>
      <c r="E380" s="119">
        <v>39490941</v>
      </c>
      <c r="F380" s="15" t="s">
        <v>18</v>
      </c>
    </row>
    <row r="381" spans="1:6" ht="30">
      <c r="A381" s="207"/>
      <c r="B381" s="203"/>
      <c r="C381" s="128" t="s">
        <v>922</v>
      </c>
      <c r="D381" s="129">
        <v>18958</v>
      </c>
      <c r="E381" s="119">
        <v>236498650</v>
      </c>
      <c r="F381" s="15" t="s">
        <v>18</v>
      </c>
    </row>
    <row r="382" spans="1:6" ht="30">
      <c r="A382" s="207"/>
      <c r="B382" s="203"/>
      <c r="C382" s="128" t="s">
        <v>922</v>
      </c>
      <c r="D382" s="129">
        <v>3333</v>
      </c>
      <c r="E382" s="119">
        <v>42980400</v>
      </c>
      <c r="F382" s="15" t="s">
        <v>18</v>
      </c>
    </row>
    <row r="383" spans="1:6" ht="60">
      <c r="A383" s="207"/>
      <c r="B383" s="203"/>
      <c r="C383" s="128" t="s">
        <v>966</v>
      </c>
      <c r="D383" s="129">
        <v>3</v>
      </c>
      <c r="E383" s="119">
        <v>10048500</v>
      </c>
      <c r="F383" s="15" t="s">
        <v>18</v>
      </c>
    </row>
    <row r="384" spans="1:6" ht="60">
      <c r="A384" s="207"/>
      <c r="B384" s="203"/>
      <c r="C384" s="128" t="s">
        <v>1000</v>
      </c>
      <c r="D384" s="129">
        <v>1</v>
      </c>
      <c r="E384" s="119">
        <v>85559897</v>
      </c>
      <c r="F384" s="15" t="s">
        <v>18</v>
      </c>
    </row>
    <row r="385" spans="1:6" ht="45">
      <c r="A385" s="207"/>
      <c r="B385" s="203"/>
      <c r="C385" s="128" t="s">
        <v>1001</v>
      </c>
      <c r="D385" s="129">
        <v>4</v>
      </c>
      <c r="E385" s="119">
        <v>3524976</v>
      </c>
      <c r="F385" s="15" t="s">
        <v>18</v>
      </c>
    </row>
    <row r="386" spans="1:6" ht="45">
      <c r="A386" s="207"/>
      <c r="B386" s="203"/>
      <c r="C386" s="155" t="s">
        <v>1294</v>
      </c>
      <c r="D386" s="129">
        <v>1</v>
      </c>
      <c r="E386" s="119">
        <v>73833040</v>
      </c>
      <c r="F386" s="15" t="s">
        <v>18</v>
      </c>
    </row>
    <row r="387" spans="1:6" ht="30">
      <c r="A387" s="207"/>
      <c r="B387" s="203"/>
      <c r="C387" s="128" t="s">
        <v>1002</v>
      </c>
      <c r="D387" s="129">
        <v>1125</v>
      </c>
      <c r="E387" s="119">
        <v>12037500</v>
      </c>
      <c r="F387" s="15" t="s">
        <v>18</v>
      </c>
    </row>
    <row r="388" spans="1:6" ht="30">
      <c r="A388" s="207"/>
      <c r="B388" s="203"/>
      <c r="C388" s="125" t="s">
        <v>1015</v>
      </c>
      <c r="D388" s="113">
        <v>8</v>
      </c>
      <c r="E388" s="134">
        <v>157592000</v>
      </c>
      <c r="F388" s="113" t="s">
        <v>905</v>
      </c>
    </row>
    <row r="389" spans="1:6" ht="15">
      <c r="A389" s="207"/>
      <c r="B389" s="203"/>
      <c r="C389" s="125" t="s">
        <v>1013</v>
      </c>
      <c r="D389" s="113">
        <v>11</v>
      </c>
      <c r="E389" s="134">
        <v>90200000</v>
      </c>
      <c r="F389" s="113" t="s">
        <v>905</v>
      </c>
    </row>
    <row r="390" spans="1:6" ht="15">
      <c r="A390" s="207"/>
      <c r="B390" s="203"/>
      <c r="C390" s="125" t="s">
        <v>1012</v>
      </c>
      <c r="D390" s="113">
        <v>10</v>
      </c>
      <c r="E390" s="134">
        <v>350000000</v>
      </c>
      <c r="F390" s="113" t="s">
        <v>905</v>
      </c>
    </row>
    <row r="391" spans="1:6" ht="15">
      <c r="A391" s="207"/>
      <c r="B391" s="203"/>
      <c r="C391" s="135" t="s">
        <v>1011</v>
      </c>
      <c r="D391" s="113">
        <v>2</v>
      </c>
      <c r="E391" s="134">
        <v>640000000</v>
      </c>
      <c r="F391" s="113" t="s">
        <v>905</v>
      </c>
    </row>
    <row r="392" spans="1:6" ht="15">
      <c r="A392" s="207"/>
      <c r="B392" s="204"/>
      <c r="C392" s="125" t="s">
        <v>1011</v>
      </c>
      <c r="D392" s="113">
        <v>2</v>
      </c>
      <c r="E392" s="134">
        <v>640000000</v>
      </c>
      <c r="F392" s="113" t="s">
        <v>905</v>
      </c>
    </row>
    <row r="393" spans="1:6" ht="30">
      <c r="A393" s="202">
        <v>4</v>
      </c>
      <c r="B393" s="202" t="s">
        <v>107</v>
      </c>
      <c r="C393" s="125" t="s">
        <v>1029</v>
      </c>
      <c r="D393" s="113">
        <v>24</v>
      </c>
      <c r="E393" s="134">
        <v>166608000</v>
      </c>
      <c r="F393" s="16" t="s">
        <v>18</v>
      </c>
    </row>
    <row r="394" spans="1:6" ht="30">
      <c r="A394" s="203"/>
      <c r="B394" s="203"/>
      <c r="C394" s="125" t="s">
        <v>729</v>
      </c>
      <c r="D394" s="113">
        <v>400</v>
      </c>
      <c r="E394" s="134">
        <v>7200000</v>
      </c>
      <c r="F394" s="16" t="s">
        <v>18</v>
      </c>
    </row>
    <row r="395" spans="1:6" ht="15">
      <c r="A395" s="203"/>
      <c r="B395" s="203"/>
      <c r="C395" s="125" t="s">
        <v>1030</v>
      </c>
      <c r="D395" s="113">
        <v>400</v>
      </c>
      <c r="E395" s="134">
        <v>1800000</v>
      </c>
      <c r="F395" s="16" t="s">
        <v>905</v>
      </c>
    </row>
    <row r="396" spans="1:6" ht="30">
      <c r="A396" s="203"/>
      <c r="B396" s="203"/>
      <c r="C396" s="125" t="s">
        <v>757</v>
      </c>
      <c r="D396" s="113">
        <v>4</v>
      </c>
      <c r="E396" s="134">
        <v>166151600</v>
      </c>
      <c r="F396" s="16" t="s">
        <v>18</v>
      </c>
    </row>
    <row r="397" spans="1:6" ht="30">
      <c r="A397" s="203"/>
      <c r="B397" s="203"/>
      <c r="C397" s="125" t="s">
        <v>1031</v>
      </c>
      <c r="D397" s="113">
        <v>1</v>
      </c>
      <c r="E397" s="134">
        <v>15000000</v>
      </c>
      <c r="F397" s="16" t="s">
        <v>18</v>
      </c>
    </row>
    <row r="398" spans="1:6" ht="30">
      <c r="A398" s="203"/>
      <c r="B398" s="203"/>
      <c r="C398" s="125" t="s">
        <v>1031</v>
      </c>
      <c r="D398" s="113">
        <v>1</v>
      </c>
      <c r="E398" s="134">
        <v>15000000</v>
      </c>
      <c r="F398" s="16" t="s">
        <v>18</v>
      </c>
    </row>
    <row r="399" spans="1:6" ht="30">
      <c r="A399" s="203"/>
      <c r="B399" s="203"/>
      <c r="C399" s="125" t="s">
        <v>1032</v>
      </c>
      <c r="D399" s="113">
        <v>4</v>
      </c>
      <c r="E399" s="134">
        <v>1139200.04</v>
      </c>
      <c r="F399" s="16" t="s">
        <v>18</v>
      </c>
    </row>
    <row r="400" spans="1:6" ht="30">
      <c r="A400" s="203"/>
      <c r="B400" s="203"/>
      <c r="C400" s="125" t="s">
        <v>729</v>
      </c>
      <c r="D400" s="113">
        <v>500</v>
      </c>
      <c r="E400" s="134">
        <v>952000</v>
      </c>
      <c r="F400" s="16" t="s">
        <v>18</v>
      </c>
    </row>
    <row r="401" spans="1:6" ht="30">
      <c r="A401" s="203"/>
      <c r="B401" s="203"/>
      <c r="C401" s="125" t="s">
        <v>1033</v>
      </c>
      <c r="D401" s="113">
        <v>39</v>
      </c>
      <c r="E401" s="134">
        <v>10810800</v>
      </c>
      <c r="F401" s="16" t="s">
        <v>18</v>
      </c>
    </row>
    <row r="402" spans="1:6" ht="30">
      <c r="A402" s="203"/>
      <c r="B402" s="203"/>
      <c r="C402" s="125" t="s">
        <v>1032</v>
      </c>
      <c r="D402" s="113">
        <v>3</v>
      </c>
      <c r="E402" s="134">
        <v>3150000</v>
      </c>
      <c r="F402" s="16" t="s">
        <v>18</v>
      </c>
    </row>
    <row r="403" spans="1:6" ht="30">
      <c r="A403" s="203"/>
      <c r="B403" s="203"/>
      <c r="C403" s="125" t="s">
        <v>1034</v>
      </c>
      <c r="D403" s="113">
        <v>10</v>
      </c>
      <c r="E403" s="134">
        <v>185000</v>
      </c>
      <c r="F403" s="16" t="s">
        <v>18</v>
      </c>
    </row>
    <row r="404" spans="1:6" ht="30">
      <c r="A404" s="203"/>
      <c r="B404" s="203"/>
      <c r="C404" s="125" t="s">
        <v>1035</v>
      </c>
      <c r="D404" s="113">
        <v>400</v>
      </c>
      <c r="E404" s="134">
        <v>556000</v>
      </c>
      <c r="F404" s="16" t="s">
        <v>18</v>
      </c>
    </row>
    <row r="405" spans="1:6" ht="30">
      <c r="A405" s="203"/>
      <c r="B405" s="203"/>
      <c r="C405" s="125" t="s">
        <v>1036</v>
      </c>
      <c r="D405" s="113">
        <v>10</v>
      </c>
      <c r="E405" s="134">
        <v>79800</v>
      </c>
      <c r="F405" s="16" t="s">
        <v>18</v>
      </c>
    </row>
    <row r="406" spans="1:6" ht="30">
      <c r="A406" s="203"/>
      <c r="B406" s="203"/>
      <c r="C406" s="125" t="s">
        <v>724</v>
      </c>
      <c r="D406" s="113">
        <v>20</v>
      </c>
      <c r="E406" s="134">
        <v>170000</v>
      </c>
      <c r="F406" s="16" t="s">
        <v>18</v>
      </c>
    </row>
    <row r="407" spans="1:6" ht="30">
      <c r="A407" s="203"/>
      <c r="B407" s="203"/>
      <c r="C407" s="125" t="s">
        <v>1037</v>
      </c>
      <c r="D407" s="113">
        <v>1</v>
      </c>
      <c r="E407" s="134">
        <v>1147000</v>
      </c>
      <c r="F407" s="16" t="s">
        <v>18</v>
      </c>
    </row>
    <row r="408" spans="1:6" ht="15">
      <c r="A408" s="203"/>
      <c r="B408" s="203"/>
      <c r="C408" s="125" t="s">
        <v>728</v>
      </c>
      <c r="D408" s="113">
        <v>86</v>
      </c>
      <c r="E408" s="134">
        <v>1075000</v>
      </c>
      <c r="F408" s="16" t="s">
        <v>905</v>
      </c>
    </row>
    <row r="409" spans="1:6" ht="30">
      <c r="A409" s="203"/>
      <c r="B409" s="203"/>
      <c r="C409" s="125" t="s">
        <v>1038</v>
      </c>
      <c r="D409" s="113">
        <v>150</v>
      </c>
      <c r="E409" s="134">
        <v>716550</v>
      </c>
      <c r="F409" s="16" t="s">
        <v>18</v>
      </c>
    </row>
    <row r="410" spans="1:6" ht="30">
      <c r="A410" s="203"/>
      <c r="B410" s="203"/>
      <c r="C410" s="125" t="s">
        <v>1039</v>
      </c>
      <c r="D410" s="113">
        <v>7</v>
      </c>
      <c r="E410" s="134">
        <v>3430000</v>
      </c>
      <c r="F410" s="16" t="s">
        <v>18</v>
      </c>
    </row>
    <row r="411" spans="1:6" ht="30">
      <c r="A411" s="203"/>
      <c r="B411" s="203"/>
      <c r="C411" s="125" t="s">
        <v>1040</v>
      </c>
      <c r="D411" s="113">
        <v>1</v>
      </c>
      <c r="E411" s="134">
        <v>7822000</v>
      </c>
      <c r="F411" s="16" t="s">
        <v>18</v>
      </c>
    </row>
    <row r="412" spans="1:6" ht="30">
      <c r="A412" s="203"/>
      <c r="B412" s="203"/>
      <c r="C412" s="125" t="s">
        <v>1041</v>
      </c>
      <c r="D412" s="113">
        <v>2</v>
      </c>
      <c r="E412" s="134">
        <v>250000</v>
      </c>
      <c r="F412" s="16" t="s">
        <v>18</v>
      </c>
    </row>
    <row r="413" spans="1:6" ht="30">
      <c r="A413" s="203"/>
      <c r="B413" s="203"/>
      <c r="C413" s="125" t="s">
        <v>1041</v>
      </c>
      <c r="D413" s="113">
        <v>2</v>
      </c>
      <c r="E413" s="134">
        <v>1920000.02</v>
      </c>
      <c r="F413" s="16" t="s">
        <v>18</v>
      </c>
    </row>
    <row r="414" spans="1:6" ht="30">
      <c r="A414" s="203"/>
      <c r="B414" s="203"/>
      <c r="C414" s="125" t="s">
        <v>745</v>
      </c>
      <c r="D414" s="113">
        <v>4</v>
      </c>
      <c r="E414" s="134">
        <v>4320000</v>
      </c>
      <c r="F414" s="16" t="s">
        <v>18</v>
      </c>
    </row>
    <row r="415" spans="1:6" ht="30">
      <c r="A415" s="203"/>
      <c r="B415" s="203"/>
      <c r="C415" s="125" t="s">
        <v>745</v>
      </c>
      <c r="D415" s="113">
        <v>4</v>
      </c>
      <c r="E415" s="134">
        <v>6600000</v>
      </c>
      <c r="F415" s="16" t="s">
        <v>18</v>
      </c>
    </row>
    <row r="416" spans="1:6" ht="30">
      <c r="A416" s="203"/>
      <c r="B416" s="203"/>
      <c r="C416" s="125" t="s">
        <v>745</v>
      </c>
      <c r="D416" s="113">
        <v>4</v>
      </c>
      <c r="E416" s="134">
        <v>6600000</v>
      </c>
      <c r="F416" s="16" t="s">
        <v>18</v>
      </c>
    </row>
    <row r="417" spans="1:6" ht="30">
      <c r="A417" s="203"/>
      <c r="B417" s="203"/>
      <c r="C417" s="125" t="s">
        <v>745</v>
      </c>
      <c r="D417" s="113">
        <v>4</v>
      </c>
      <c r="E417" s="134">
        <v>6600000</v>
      </c>
      <c r="F417" s="16" t="s">
        <v>18</v>
      </c>
    </row>
    <row r="418" spans="1:6" ht="30">
      <c r="A418" s="203"/>
      <c r="B418" s="203"/>
      <c r="C418" s="125" t="s">
        <v>1042</v>
      </c>
      <c r="D418" s="113">
        <v>20</v>
      </c>
      <c r="E418" s="134">
        <v>1566800</v>
      </c>
      <c r="F418" s="16" t="s">
        <v>18</v>
      </c>
    </row>
    <row r="419" spans="1:6" ht="30">
      <c r="A419" s="203"/>
      <c r="B419" s="203"/>
      <c r="C419" s="125" t="s">
        <v>250</v>
      </c>
      <c r="D419" s="113">
        <v>100</v>
      </c>
      <c r="E419" s="134">
        <v>1000000</v>
      </c>
      <c r="F419" s="16" t="s">
        <v>18</v>
      </c>
    </row>
    <row r="420" spans="1:6" ht="15">
      <c r="A420" s="203"/>
      <c r="B420" s="203"/>
      <c r="C420" s="125" t="s">
        <v>253</v>
      </c>
      <c r="D420" s="113">
        <v>50</v>
      </c>
      <c r="E420" s="134">
        <v>439950</v>
      </c>
      <c r="F420" s="16" t="s">
        <v>905</v>
      </c>
    </row>
    <row r="421" spans="1:6" ht="30">
      <c r="A421" s="203"/>
      <c r="B421" s="203"/>
      <c r="C421" s="125" t="s">
        <v>1043</v>
      </c>
      <c r="D421" s="113">
        <v>30</v>
      </c>
      <c r="E421" s="134">
        <v>353310</v>
      </c>
      <c r="F421" s="16" t="s">
        <v>18</v>
      </c>
    </row>
    <row r="422" spans="1:6" ht="30">
      <c r="A422" s="203"/>
      <c r="B422" s="203"/>
      <c r="C422" s="125" t="s">
        <v>1040</v>
      </c>
      <c r="D422" s="113">
        <v>1</v>
      </c>
      <c r="E422" s="134">
        <v>9434000</v>
      </c>
      <c r="F422" s="16" t="s">
        <v>18</v>
      </c>
    </row>
    <row r="423" spans="1:6" ht="30">
      <c r="A423" s="203"/>
      <c r="B423" s="203"/>
      <c r="C423" s="125" t="s">
        <v>1044</v>
      </c>
      <c r="D423" s="113">
        <v>100</v>
      </c>
      <c r="E423" s="134">
        <v>1234100</v>
      </c>
      <c r="F423" s="16" t="s">
        <v>18</v>
      </c>
    </row>
    <row r="424" spans="1:6" ht="30">
      <c r="A424" s="203"/>
      <c r="B424" s="203"/>
      <c r="C424" s="125" t="s">
        <v>756</v>
      </c>
      <c r="D424" s="113">
        <v>80</v>
      </c>
      <c r="E424" s="134">
        <v>995760</v>
      </c>
      <c r="F424" s="16" t="s">
        <v>18</v>
      </c>
    </row>
    <row r="425" spans="1:6" ht="30">
      <c r="A425" s="203"/>
      <c r="B425" s="203"/>
      <c r="C425" s="125" t="s">
        <v>1045</v>
      </c>
      <c r="D425" s="113">
        <v>10</v>
      </c>
      <c r="E425" s="134">
        <v>259990</v>
      </c>
      <c r="F425" s="16" t="s">
        <v>18</v>
      </c>
    </row>
    <row r="426" spans="1:6" ht="30">
      <c r="A426" s="203"/>
      <c r="B426" s="203"/>
      <c r="C426" s="125" t="s">
        <v>1046</v>
      </c>
      <c r="D426" s="113">
        <v>10</v>
      </c>
      <c r="E426" s="134">
        <v>1688000</v>
      </c>
      <c r="F426" s="16" t="s">
        <v>18</v>
      </c>
    </row>
    <row r="427" spans="1:6" ht="30">
      <c r="A427" s="203"/>
      <c r="B427" s="203"/>
      <c r="C427" s="125" t="s">
        <v>1047</v>
      </c>
      <c r="D427" s="113">
        <v>30</v>
      </c>
      <c r="E427" s="134">
        <v>189660</v>
      </c>
      <c r="F427" s="16" t="s">
        <v>18</v>
      </c>
    </row>
    <row r="428" spans="1:6" ht="30">
      <c r="A428" s="203"/>
      <c r="B428" s="203"/>
      <c r="C428" s="125" t="s">
        <v>102</v>
      </c>
      <c r="D428" s="113">
        <v>100</v>
      </c>
      <c r="E428" s="134">
        <v>5800000</v>
      </c>
      <c r="F428" s="16" t="s">
        <v>18</v>
      </c>
    </row>
    <row r="429" spans="1:6" ht="30">
      <c r="A429" s="203"/>
      <c r="B429" s="203"/>
      <c r="C429" s="125" t="s">
        <v>1048</v>
      </c>
      <c r="D429" s="113">
        <v>1</v>
      </c>
      <c r="E429" s="134">
        <v>200000</v>
      </c>
      <c r="F429" s="16" t="s">
        <v>18</v>
      </c>
    </row>
    <row r="430" spans="1:6" ht="30">
      <c r="A430" s="203"/>
      <c r="B430" s="203"/>
      <c r="C430" s="125" t="s">
        <v>1049</v>
      </c>
      <c r="D430" s="113">
        <v>30</v>
      </c>
      <c r="E430" s="134">
        <v>1560000</v>
      </c>
      <c r="F430" s="16" t="s">
        <v>18</v>
      </c>
    </row>
    <row r="431" spans="1:6" ht="30">
      <c r="A431" s="203"/>
      <c r="B431" s="203"/>
      <c r="C431" s="125" t="s">
        <v>1050</v>
      </c>
      <c r="D431" s="113">
        <v>100</v>
      </c>
      <c r="E431" s="134">
        <v>1850000</v>
      </c>
      <c r="F431" s="16" t="s">
        <v>18</v>
      </c>
    </row>
    <row r="432" spans="1:6" ht="30">
      <c r="A432" s="203"/>
      <c r="B432" s="203"/>
      <c r="C432" s="125" t="s">
        <v>750</v>
      </c>
      <c r="D432" s="113">
        <v>3429</v>
      </c>
      <c r="E432" s="134">
        <v>7989570</v>
      </c>
      <c r="F432" s="16" t="s">
        <v>18</v>
      </c>
    </row>
    <row r="433" spans="1:6" ht="15">
      <c r="A433" s="203"/>
      <c r="B433" s="203"/>
      <c r="C433" s="125" t="s">
        <v>731</v>
      </c>
      <c r="D433" s="113">
        <v>30</v>
      </c>
      <c r="E433" s="134">
        <v>352200</v>
      </c>
      <c r="F433" s="16" t="s">
        <v>905</v>
      </c>
    </row>
    <row r="434" spans="1:6" ht="30">
      <c r="A434" s="203"/>
      <c r="B434" s="203"/>
      <c r="C434" s="125" t="s">
        <v>1051</v>
      </c>
      <c r="D434" s="113">
        <v>300</v>
      </c>
      <c r="E434" s="134">
        <v>2340000</v>
      </c>
      <c r="F434" s="16" t="s">
        <v>18</v>
      </c>
    </row>
    <row r="435" spans="1:6" ht="30">
      <c r="A435" s="203"/>
      <c r="B435" s="203"/>
      <c r="C435" s="125" t="s">
        <v>1051</v>
      </c>
      <c r="D435" s="113">
        <v>400</v>
      </c>
      <c r="E435" s="134">
        <v>4300000</v>
      </c>
      <c r="F435" s="16" t="s">
        <v>18</v>
      </c>
    </row>
    <row r="436" spans="1:6" ht="30">
      <c r="A436" s="203"/>
      <c r="B436" s="203"/>
      <c r="C436" s="125" t="s">
        <v>1052</v>
      </c>
      <c r="D436" s="113">
        <v>20</v>
      </c>
      <c r="E436" s="134">
        <v>672000</v>
      </c>
      <c r="F436" s="16" t="s">
        <v>18</v>
      </c>
    </row>
    <row r="437" spans="1:6" ht="30">
      <c r="A437" s="203"/>
      <c r="B437" s="203"/>
      <c r="C437" s="125" t="s">
        <v>1053</v>
      </c>
      <c r="D437" s="113">
        <v>1</v>
      </c>
      <c r="E437" s="134">
        <v>2050000</v>
      </c>
      <c r="F437" s="16" t="s">
        <v>18</v>
      </c>
    </row>
    <row r="438" spans="1:6" ht="30">
      <c r="A438" s="203"/>
      <c r="B438" s="203"/>
      <c r="C438" s="125" t="s">
        <v>252</v>
      </c>
      <c r="D438" s="113">
        <v>20</v>
      </c>
      <c r="E438" s="134">
        <v>285040</v>
      </c>
      <c r="F438" s="16" t="s">
        <v>18</v>
      </c>
    </row>
    <row r="439" spans="1:6" ht="30">
      <c r="A439" s="203"/>
      <c r="B439" s="203"/>
      <c r="C439" s="125" t="s">
        <v>1054</v>
      </c>
      <c r="D439" s="113">
        <v>200</v>
      </c>
      <c r="E439" s="134">
        <v>1792000</v>
      </c>
      <c r="F439" s="16" t="s">
        <v>18</v>
      </c>
    </row>
    <row r="440" spans="1:6" ht="30">
      <c r="A440" s="203"/>
      <c r="B440" s="203"/>
      <c r="C440" s="125" t="s">
        <v>1054</v>
      </c>
      <c r="D440" s="113">
        <v>2000</v>
      </c>
      <c r="E440" s="134">
        <v>4200000</v>
      </c>
      <c r="F440" s="16" t="s">
        <v>18</v>
      </c>
    </row>
    <row r="441" spans="1:6" ht="30">
      <c r="A441" s="203"/>
      <c r="B441" s="203"/>
      <c r="C441" s="125" t="s">
        <v>1055</v>
      </c>
      <c r="D441" s="113">
        <v>100</v>
      </c>
      <c r="E441" s="134">
        <v>800000</v>
      </c>
      <c r="F441" s="16" t="s">
        <v>18</v>
      </c>
    </row>
    <row r="442" spans="1:6" ht="30">
      <c r="A442" s="203"/>
      <c r="B442" s="203"/>
      <c r="C442" s="125" t="s">
        <v>1050</v>
      </c>
      <c r="D442" s="113">
        <v>30</v>
      </c>
      <c r="E442" s="134">
        <v>1170000</v>
      </c>
      <c r="F442" s="16" t="s">
        <v>18</v>
      </c>
    </row>
    <row r="443" spans="1:6" ht="30">
      <c r="A443" s="203"/>
      <c r="B443" s="203"/>
      <c r="C443" s="125" t="s">
        <v>1045</v>
      </c>
      <c r="D443" s="113">
        <v>50</v>
      </c>
      <c r="E443" s="134">
        <v>1125000</v>
      </c>
      <c r="F443" s="16" t="s">
        <v>18</v>
      </c>
    </row>
    <row r="444" spans="1:6" ht="30">
      <c r="A444" s="203"/>
      <c r="B444" s="203"/>
      <c r="C444" s="125" t="s">
        <v>1056</v>
      </c>
      <c r="D444" s="113">
        <v>600</v>
      </c>
      <c r="E444" s="134">
        <v>868800</v>
      </c>
      <c r="F444" s="16" t="s">
        <v>18</v>
      </c>
    </row>
    <row r="445" spans="1:6" ht="30">
      <c r="A445" s="203"/>
      <c r="B445" s="203"/>
      <c r="C445" s="125" t="s">
        <v>1057</v>
      </c>
      <c r="D445" s="113">
        <v>20</v>
      </c>
      <c r="E445" s="134">
        <v>2980000</v>
      </c>
      <c r="F445" s="16" t="s">
        <v>18</v>
      </c>
    </row>
    <row r="446" spans="1:6" ht="30">
      <c r="A446" s="203"/>
      <c r="B446" s="203"/>
      <c r="C446" s="125" t="s">
        <v>248</v>
      </c>
      <c r="D446" s="113">
        <v>300</v>
      </c>
      <c r="E446" s="134">
        <v>11580000</v>
      </c>
      <c r="F446" s="16" t="s">
        <v>18</v>
      </c>
    </row>
    <row r="447" spans="1:6" ht="30">
      <c r="A447" s="203"/>
      <c r="B447" s="203"/>
      <c r="C447" s="125" t="s">
        <v>248</v>
      </c>
      <c r="D447" s="113">
        <v>20</v>
      </c>
      <c r="E447" s="134">
        <v>1650000</v>
      </c>
      <c r="F447" s="16" t="s">
        <v>18</v>
      </c>
    </row>
    <row r="448" spans="1:6" ht="30">
      <c r="A448" s="203"/>
      <c r="B448" s="203"/>
      <c r="C448" s="125" t="s">
        <v>1058</v>
      </c>
      <c r="D448" s="113">
        <v>30</v>
      </c>
      <c r="E448" s="134">
        <v>210000</v>
      </c>
      <c r="F448" s="16" t="s">
        <v>18</v>
      </c>
    </row>
    <row r="449" spans="1:6" ht="30">
      <c r="A449" s="203"/>
      <c r="B449" s="203"/>
      <c r="C449" s="125" t="s">
        <v>1037</v>
      </c>
      <c r="D449" s="113">
        <v>1</v>
      </c>
      <c r="E449" s="134">
        <v>1048000</v>
      </c>
      <c r="F449" s="16" t="s">
        <v>18</v>
      </c>
    </row>
    <row r="450" spans="1:6" ht="30">
      <c r="A450" s="203"/>
      <c r="B450" s="203"/>
      <c r="C450" s="125" t="s">
        <v>1053</v>
      </c>
      <c r="D450" s="113">
        <v>1</v>
      </c>
      <c r="E450" s="134">
        <v>2580000</v>
      </c>
      <c r="F450" s="16" t="s">
        <v>18</v>
      </c>
    </row>
    <row r="451" spans="1:6" ht="30">
      <c r="A451" s="203"/>
      <c r="B451" s="203"/>
      <c r="C451" s="125" t="s">
        <v>1051</v>
      </c>
      <c r="D451" s="113">
        <v>20</v>
      </c>
      <c r="E451" s="134">
        <v>400000.2</v>
      </c>
      <c r="F451" s="16" t="s">
        <v>18</v>
      </c>
    </row>
    <row r="452" spans="1:6" ht="30">
      <c r="A452" s="203"/>
      <c r="B452" s="203"/>
      <c r="C452" s="125" t="s">
        <v>729</v>
      </c>
      <c r="D452" s="113">
        <v>2000</v>
      </c>
      <c r="E452" s="134">
        <v>15900000</v>
      </c>
      <c r="F452" s="16" t="s">
        <v>18</v>
      </c>
    </row>
    <row r="453" spans="1:6" ht="30">
      <c r="A453" s="203"/>
      <c r="B453" s="203"/>
      <c r="C453" s="125" t="s">
        <v>252</v>
      </c>
      <c r="D453" s="113">
        <v>20</v>
      </c>
      <c r="E453" s="134">
        <v>460000</v>
      </c>
      <c r="F453" s="16" t="s">
        <v>18</v>
      </c>
    </row>
    <row r="454" spans="1:6" ht="30">
      <c r="A454" s="203"/>
      <c r="B454" s="203"/>
      <c r="C454" s="125" t="s">
        <v>720</v>
      </c>
      <c r="D454" s="113">
        <v>200</v>
      </c>
      <c r="E454" s="134">
        <v>960000</v>
      </c>
      <c r="F454" s="16" t="s">
        <v>18</v>
      </c>
    </row>
    <row r="455" spans="1:6" ht="30">
      <c r="A455" s="203"/>
      <c r="B455" s="203"/>
      <c r="C455" s="125" t="s">
        <v>1059</v>
      </c>
      <c r="D455" s="113">
        <v>40</v>
      </c>
      <c r="E455" s="134">
        <v>87920</v>
      </c>
      <c r="F455" s="16" t="s">
        <v>18</v>
      </c>
    </row>
    <row r="456" spans="1:6" ht="30">
      <c r="A456" s="203"/>
      <c r="B456" s="203"/>
      <c r="C456" s="125" t="s">
        <v>1060</v>
      </c>
      <c r="D456" s="113">
        <v>11</v>
      </c>
      <c r="E456" s="134">
        <v>1428350</v>
      </c>
      <c r="F456" s="16" t="s">
        <v>18</v>
      </c>
    </row>
    <row r="457" spans="1:6" ht="30">
      <c r="A457" s="203"/>
      <c r="B457" s="203"/>
      <c r="C457" s="125" t="s">
        <v>1061</v>
      </c>
      <c r="D457" s="113">
        <v>50</v>
      </c>
      <c r="E457" s="134">
        <v>299950</v>
      </c>
      <c r="F457" s="16" t="s">
        <v>18</v>
      </c>
    </row>
    <row r="458" spans="1:6" ht="30">
      <c r="A458" s="203"/>
      <c r="B458" s="203"/>
      <c r="C458" s="125" t="s">
        <v>1050</v>
      </c>
      <c r="D458" s="113">
        <v>30</v>
      </c>
      <c r="E458" s="134">
        <v>895500</v>
      </c>
      <c r="F458" s="16" t="s">
        <v>18</v>
      </c>
    </row>
    <row r="459" spans="1:6" ht="30">
      <c r="A459" s="203"/>
      <c r="B459" s="203"/>
      <c r="C459" s="125" t="s">
        <v>1041</v>
      </c>
      <c r="D459" s="113">
        <v>3</v>
      </c>
      <c r="E459" s="134">
        <v>13200000</v>
      </c>
      <c r="F459" s="16" t="s">
        <v>18</v>
      </c>
    </row>
    <row r="460" spans="1:6" ht="30">
      <c r="A460" s="203"/>
      <c r="B460" s="203"/>
      <c r="C460" s="125" t="s">
        <v>1041</v>
      </c>
      <c r="D460" s="113">
        <v>4</v>
      </c>
      <c r="E460" s="134">
        <v>15956000</v>
      </c>
      <c r="F460" s="16" t="s">
        <v>18</v>
      </c>
    </row>
    <row r="461" spans="1:6" ht="30">
      <c r="A461" s="203"/>
      <c r="B461" s="203"/>
      <c r="C461" s="125" t="s">
        <v>1062</v>
      </c>
      <c r="D461" s="113">
        <v>7</v>
      </c>
      <c r="E461" s="134">
        <v>6650000</v>
      </c>
      <c r="F461" s="16" t="s">
        <v>18</v>
      </c>
    </row>
    <row r="462" spans="1:6" ht="30">
      <c r="A462" s="203"/>
      <c r="B462" s="203"/>
      <c r="C462" s="125" t="s">
        <v>1063</v>
      </c>
      <c r="D462" s="113">
        <v>15</v>
      </c>
      <c r="E462" s="134">
        <v>285000</v>
      </c>
      <c r="F462" s="16" t="s">
        <v>18</v>
      </c>
    </row>
    <row r="463" spans="1:6" ht="30">
      <c r="A463" s="203"/>
      <c r="B463" s="203"/>
      <c r="C463" s="125" t="s">
        <v>1064</v>
      </c>
      <c r="D463" s="113">
        <v>10</v>
      </c>
      <c r="E463" s="134">
        <v>490000</v>
      </c>
      <c r="F463" s="16" t="s">
        <v>18</v>
      </c>
    </row>
    <row r="464" spans="1:6" ht="30">
      <c r="A464" s="203"/>
      <c r="B464" s="203"/>
      <c r="C464" s="125" t="s">
        <v>1065</v>
      </c>
      <c r="D464" s="113">
        <v>15</v>
      </c>
      <c r="E464" s="134">
        <v>60000</v>
      </c>
      <c r="F464" s="16" t="s">
        <v>18</v>
      </c>
    </row>
    <row r="465" spans="1:6" ht="30">
      <c r="A465" s="203"/>
      <c r="B465" s="203"/>
      <c r="C465" s="125" t="s">
        <v>718</v>
      </c>
      <c r="D465" s="113">
        <v>400</v>
      </c>
      <c r="E465" s="134">
        <v>480000</v>
      </c>
      <c r="F465" s="16" t="s">
        <v>18</v>
      </c>
    </row>
    <row r="466" spans="1:6" ht="30">
      <c r="A466" s="203"/>
      <c r="B466" s="203"/>
      <c r="C466" s="125" t="s">
        <v>1051</v>
      </c>
      <c r="D466" s="113">
        <v>20</v>
      </c>
      <c r="E466" s="134">
        <v>499740</v>
      </c>
      <c r="F466" s="16" t="s">
        <v>18</v>
      </c>
    </row>
    <row r="467" spans="1:6" ht="30">
      <c r="A467" s="203"/>
      <c r="B467" s="203"/>
      <c r="C467" s="125" t="s">
        <v>1066</v>
      </c>
      <c r="D467" s="113">
        <v>10</v>
      </c>
      <c r="E467" s="134">
        <v>740000</v>
      </c>
      <c r="F467" s="16" t="s">
        <v>18</v>
      </c>
    </row>
    <row r="468" spans="1:6" ht="30">
      <c r="A468" s="203"/>
      <c r="B468" s="203"/>
      <c r="C468" s="125" t="s">
        <v>1051</v>
      </c>
      <c r="D468" s="113">
        <v>100</v>
      </c>
      <c r="E468" s="134">
        <v>1490000</v>
      </c>
      <c r="F468" s="16" t="s">
        <v>18</v>
      </c>
    </row>
    <row r="469" spans="1:6" ht="30">
      <c r="A469" s="203"/>
      <c r="B469" s="203"/>
      <c r="C469" s="125" t="s">
        <v>1067</v>
      </c>
      <c r="D469" s="113">
        <v>20</v>
      </c>
      <c r="E469" s="134">
        <v>135540</v>
      </c>
      <c r="F469" s="16" t="s">
        <v>18</v>
      </c>
    </row>
    <row r="470" spans="1:6" ht="30">
      <c r="A470" s="203"/>
      <c r="B470" s="203"/>
      <c r="C470" s="125" t="s">
        <v>1068</v>
      </c>
      <c r="D470" s="113">
        <v>6</v>
      </c>
      <c r="E470" s="134">
        <v>1254000</v>
      </c>
      <c r="F470" s="16" t="s">
        <v>18</v>
      </c>
    </row>
    <row r="471" spans="1:6" ht="30">
      <c r="A471" s="203"/>
      <c r="B471" s="203"/>
      <c r="C471" s="125" t="s">
        <v>1069</v>
      </c>
      <c r="D471" s="113">
        <v>100</v>
      </c>
      <c r="E471" s="134">
        <v>725000</v>
      </c>
      <c r="F471" s="16" t="s">
        <v>18</v>
      </c>
    </row>
    <row r="472" spans="1:6" ht="30">
      <c r="A472" s="203"/>
      <c r="B472" s="203"/>
      <c r="C472" s="125" t="s">
        <v>1070</v>
      </c>
      <c r="D472" s="113">
        <v>20</v>
      </c>
      <c r="E472" s="134">
        <v>499520</v>
      </c>
      <c r="F472" s="16" t="s">
        <v>18</v>
      </c>
    </row>
    <row r="473" spans="1:6" ht="30">
      <c r="A473" s="203"/>
      <c r="B473" s="203"/>
      <c r="C473" s="125" t="s">
        <v>1071</v>
      </c>
      <c r="D473" s="113">
        <v>20</v>
      </c>
      <c r="E473" s="134">
        <v>497760</v>
      </c>
      <c r="F473" s="16" t="s">
        <v>18</v>
      </c>
    </row>
    <row r="474" spans="1:6" ht="30">
      <c r="A474" s="203"/>
      <c r="B474" s="203"/>
      <c r="C474" s="125" t="s">
        <v>1072</v>
      </c>
      <c r="D474" s="113">
        <v>15</v>
      </c>
      <c r="E474" s="134">
        <v>299970</v>
      </c>
      <c r="F474" s="16" t="s">
        <v>18</v>
      </c>
    </row>
    <row r="475" spans="1:6" ht="30">
      <c r="A475" s="203"/>
      <c r="B475" s="203"/>
      <c r="C475" s="125" t="s">
        <v>1073</v>
      </c>
      <c r="D475" s="113">
        <v>50</v>
      </c>
      <c r="E475" s="134">
        <v>265000</v>
      </c>
      <c r="F475" s="16" t="s">
        <v>18</v>
      </c>
    </row>
    <row r="476" spans="1:6" ht="30">
      <c r="A476" s="203"/>
      <c r="B476" s="203"/>
      <c r="C476" s="125" t="s">
        <v>1074</v>
      </c>
      <c r="D476" s="113">
        <v>5</v>
      </c>
      <c r="E476" s="134">
        <v>925000</v>
      </c>
      <c r="F476" s="16" t="s">
        <v>18</v>
      </c>
    </row>
    <row r="477" spans="1:6" ht="30">
      <c r="A477" s="203"/>
      <c r="B477" s="203"/>
      <c r="C477" s="125" t="s">
        <v>100</v>
      </c>
      <c r="D477" s="113">
        <v>100</v>
      </c>
      <c r="E477" s="134">
        <v>565600</v>
      </c>
      <c r="F477" s="16" t="s">
        <v>18</v>
      </c>
    </row>
    <row r="478" spans="1:6" ht="30">
      <c r="A478" s="203"/>
      <c r="B478" s="203"/>
      <c r="C478" s="125" t="s">
        <v>1075</v>
      </c>
      <c r="D478" s="113">
        <v>10</v>
      </c>
      <c r="E478" s="134">
        <v>200000.1</v>
      </c>
      <c r="F478" s="16" t="s">
        <v>18</v>
      </c>
    </row>
    <row r="479" spans="1:6" ht="30">
      <c r="A479" s="203"/>
      <c r="B479" s="203"/>
      <c r="C479" s="125" t="s">
        <v>1041</v>
      </c>
      <c r="D479" s="113">
        <v>20</v>
      </c>
      <c r="E479" s="134">
        <v>14900000</v>
      </c>
      <c r="F479" s="16" t="s">
        <v>18</v>
      </c>
    </row>
    <row r="480" spans="1:6" ht="30">
      <c r="A480" s="203"/>
      <c r="B480" s="203"/>
      <c r="C480" s="125" t="s">
        <v>756</v>
      </c>
      <c r="D480" s="113">
        <v>10</v>
      </c>
      <c r="E480" s="134">
        <v>600000</v>
      </c>
      <c r="F480" s="16" t="s">
        <v>18</v>
      </c>
    </row>
    <row r="481" spans="1:6" ht="30">
      <c r="A481" s="203"/>
      <c r="B481" s="203"/>
      <c r="C481" s="125" t="s">
        <v>1055</v>
      </c>
      <c r="D481" s="113">
        <v>10</v>
      </c>
      <c r="E481" s="134">
        <v>124890</v>
      </c>
      <c r="F481" s="16" t="s">
        <v>18</v>
      </c>
    </row>
    <row r="482" spans="1:6" ht="30">
      <c r="A482" s="203"/>
      <c r="B482" s="203"/>
      <c r="C482" s="125" t="s">
        <v>1056</v>
      </c>
      <c r="D482" s="113">
        <v>600</v>
      </c>
      <c r="E482" s="134">
        <v>1199400</v>
      </c>
      <c r="F482" s="16" t="s">
        <v>18</v>
      </c>
    </row>
    <row r="483" spans="1:6" ht="30">
      <c r="A483" s="203"/>
      <c r="B483" s="203"/>
      <c r="C483" s="125" t="s">
        <v>253</v>
      </c>
      <c r="D483" s="113">
        <v>30</v>
      </c>
      <c r="E483" s="134">
        <v>750000</v>
      </c>
      <c r="F483" s="16" t="s">
        <v>18</v>
      </c>
    </row>
    <row r="484" spans="1:6" ht="30">
      <c r="A484" s="203"/>
      <c r="B484" s="203"/>
      <c r="C484" s="125" t="s">
        <v>728</v>
      </c>
      <c r="D484" s="113">
        <v>10</v>
      </c>
      <c r="E484" s="134">
        <v>489990</v>
      </c>
      <c r="F484" s="16" t="s">
        <v>18</v>
      </c>
    </row>
    <row r="485" spans="1:6" ht="30">
      <c r="A485" s="203"/>
      <c r="B485" s="203"/>
      <c r="C485" s="125" t="s">
        <v>1076</v>
      </c>
      <c r="D485" s="113">
        <v>10</v>
      </c>
      <c r="E485" s="134">
        <v>489990</v>
      </c>
      <c r="F485" s="16" t="s">
        <v>18</v>
      </c>
    </row>
    <row r="486" spans="1:6" ht="30">
      <c r="A486" s="203"/>
      <c r="B486" s="203"/>
      <c r="C486" s="125" t="s">
        <v>720</v>
      </c>
      <c r="D486" s="113">
        <v>50</v>
      </c>
      <c r="E486" s="134">
        <v>230000</v>
      </c>
      <c r="F486" s="16" t="s">
        <v>18</v>
      </c>
    </row>
    <row r="487" spans="1:6" ht="30">
      <c r="A487" s="203"/>
      <c r="B487" s="203"/>
      <c r="C487" s="125" t="s">
        <v>720</v>
      </c>
      <c r="D487" s="113">
        <v>50</v>
      </c>
      <c r="E487" s="134">
        <v>212800</v>
      </c>
      <c r="F487" s="16" t="s">
        <v>18</v>
      </c>
    </row>
    <row r="488" spans="1:6" ht="30">
      <c r="A488" s="203"/>
      <c r="B488" s="203"/>
      <c r="C488" s="125" t="s">
        <v>1077</v>
      </c>
      <c r="D488" s="113">
        <v>100</v>
      </c>
      <c r="E488" s="134">
        <v>249000</v>
      </c>
      <c r="F488" s="16" t="s">
        <v>18</v>
      </c>
    </row>
    <row r="489" spans="1:6" ht="30">
      <c r="A489" s="203"/>
      <c r="B489" s="203"/>
      <c r="C489" s="125" t="s">
        <v>1278</v>
      </c>
      <c r="D489" s="113">
        <v>100</v>
      </c>
      <c r="E489" s="134">
        <v>1467200000</v>
      </c>
      <c r="F489" s="16" t="s">
        <v>18</v>
      </c>
    </row>
    <row r="490" spans="1:6" ht="30">
      <c r="A490" s="203"/>
      <c r="B490" s="203"/>
      <c r="C490" s="125" t="s">
        <v>1283</v>
      </c>
      <c r="D490" s="113">
        <v>100</v>
      </c>
      <c r="E490" s="134">
        <v>588190400</v>
      </c>
      <c r="F490" s="16" t="s">
        <v>18</v>
      </c>
    </row>
    <row r="491" spans="1:6" ht="30">
      <c r="A491" s="203"/>
      <c r="B491" s="203"/>
      <c r="C491" s="125" t="s">
        <v>1286</v>
      </c>
      <c r="D491" s="113">
        <v>100</v>
      </c>
      <c r="E491" s="134">
        <v>509410836</v>
      </c>
      <c r="F491" s="16" t="s">
        <v>18</v>
      </c>
    </row>
    <row r="492" spans="1:6" ht="30">
      <c r="A492" s="203"/>
      <c r="B492" s="203"/>
      <c r="C492" s="125" t="s">
        <v>1288</v>
      </c>
      <c r="D492" s="113">
        <v>100</v>
      </c>
      <c r="E492" s="134">
        <v>595056000</v>
      </c>
      <c r="F492" s="16" t="s">
        <v>18</v>
      </c>
    </row>
    <row r="493" spans="1:6" ht="30">
      <c r="A493" s="203"/>
      <c r="B493" s="203"/>
      <c r="C493" s="125" t="s">
        <v>1448</v>
      </c>
      <c r="D493" s="113">
        <v>2</v>
      </c>
      <c r="E493" s="134">
        <v>41260514</v>
      </c>
      <c r="F493" s="16" t="s">
        <v>18</v>
      </c>
    </row>
    <row r="494" spans="1:6" ht="30">
      <c r="A494" s="203"/>
      <c r="B494" s="203"/>
      <c r="C494" s="125" t="s">
        <v>1449</v>
      </c>
      <c r="D494" s="113">
        <v>1</v>
      </c>
      <c r="E494" s="134">
        <v>391581288</v>
      </c>
      <c r="F494" s="16" t="s">
        <v>18</v>
      </c>
    </row>
    <row r="495" spans="1:6" ht="30">
      <c r="A495" s="203"/>
      <c r="B495" s="203"/>
      <c r="C495" s="125" t="s">
        <v>1297</v>
      </c>
      <c r="D495" s="113">
        <v>3</v>
      </c>
      <c r="E495" s="134">
        <v>1350000</v>
      </c>
      <c r="F495" s="16" t="s">
        <v>18</v>
      </c>
    </row>
    <row r="496" spans="1:6" ht="30">
      <c r="A496" s="203"/>
      <c r="B496" s="203"/>
      <c r="C496" s="125" t="s">
        <v>1298</v>
      </c>
      <c r="D496" s="113">
        <v>1</v>
      </c>
      <c r="E496" s="134">
        <v>4489297.26</v>
      </c>
      <c r="F496" s="16" t="s">
        <v>18</v>
      </c>
    </row>
    <row r="497" spans="1:6" ht="135">
      <c r="A497" s="203"/>
      <c r="B497" s="203"/>
      <c r="C497" s="125" t="s">
        <v>1299</v>
      </c>
      <c r="D497" s="113">
        <v>1</v>
      </c>
      <c r="E497" s="134">
        <v>17789350</v>
      </c>
      <c r="F497" s="16" t="s">
        <v>18</v>
      </c>
    </row>
    <row r="498" spans="1:6" ht="30">
      <c r="A498" s="203"/>
      <c r="B498" s="203"/>
      <c r="C498" s="125" t="s">
        <v>1300</v>
      </c>
      <c r="D498" s="113">
        <v>6</v>
      </c>
      <c r="E498" s="134">
        <v>8160000</v>
      </c>
      <c r="F498" s="16" t="s">
        <v>18</v>
      </c>
    </row>
    <row r="499" spans="1:6" ht="30">
      <c r="A499" s="203"/>
      <c r="B499" s="203"/>
      <c r="C499" s="125" t="s">
        <v>1301</v>
      </c>
      <c r="D499" s="113">
        <v>100</v>
      </c>
      <c r="E499" s="134">
        <v>60000000</v>
      </c>
      <c r="F499" s="16" t="s">
        <v>18</v>
      </c>
    </row>
    <row r="500" spans="1:6" ht="120">
      <c r="A500" s="203"/>
      <c r="B500" s="203"/>
      <c r="C500" s="125" t="s">
        <v>1302</v>
      </c>
      <c r="D500" s="113">
        <v>1</v>
      </c>
      <c r="E500" s="134">
        <v>6270000000</v>
      </c>
      <c r="F500" s="16" t="s">
        <v>18</v>
      </c>
    </row>
    <row r="501" spans="1:6" ht="75">
      <c r="A501" s="203"/>
      <c r="B501" s="203"/>
      <c r="C501" s="125" t="s">
        <v>1303</v>
      </c>
      <c r="D501" s="113">
        <v>1</v>
      </c>
      <c r="E501" s="134">
        <v>885500</v>
      </c>
      <c r="F501" s="16" t="s">
        <v>18</v>
      </c>
    </row>
    <row r="502" spans="1:6" ht="30">
      <c r="A502" s="203"/>
      <c r="B502" s="203"/>
      <c r="C502" s="125" t="s">
        <v>1304</v>
      </c>
      <c r="D502" s="113">
        <v>500</v>
      </c>
      <c r="E502" s="134">
        <v>300000000</v>
      </c>
      <c r="F502" s="16" t="s">
        <v>18</v>
      </c>
    </row>
    <row r="503" spans="1:6" ht="30">
      <c r="A503" s="203"/>
      <c r="B503" s="203"/>
      <c r="C503" s="125" t="s">
        <v>1305</v>
      </c>
      <c r="D503" s="113">
        <f>8+5</f>
        <v>13</v>
      </c>
      <c r="E503" s="134">
        <f>21821816+21821816</f>
        <v>43643632</v>
      </c>
      <c r="F503" s="16" t="s">
        <v>905</v>
      </c>
    </row>
    <row r="504" spans="1:6" ht="45">
      <c r="A504" s="203"/>
      <c r="B504" s="203"/>
      <c r="C504" s="125" t="s">
        <v>1306</v>
      </c>
      <c r="D504" s="113">
        <v>1</v>
      </c>
      <c r="E504" s="134">
        <v>61422022</v>
      </c>
      <c r="F504" s="16" t="s">
        <v>18</v>
      </c>
    </row>
    <row r="505" spans="1:6" ht="30">
      <c r="A505" s="203"/>
      <c r="B505" s="203"/>
      <c r="C505" s="125" t="s">
        <v>1307</v>
      </c>
      <c r="D505" s="113">
        <v>5</v>
      </c>
      <c r="E505" s="134">
        <v>1160320</v>
      </c>
      <c r="F505" s="16" t="s">
        <v>18</v>
      </c>
    </row>
    <row r="506" spans="1:6" ht="30">
      <c r="A506" s="203"/>
      <c r="B506" s="203"/>
      <c r="C506" s="125" t="s">
        <v>1308</v>
      </c>
      <c r="D506" s="113">
        <v>1</v>
      </c>
      <c r="E506" s="134">
        <v>1000000</v>
      </c>
      <c r="F506" s="16" t="s">
        <v>18</v>
      </c>
    </row>
    <row r="507" spans="1:6" ht="30">
      <c r="A507" s="203"/>
      <c r="B507" s="203"/>
      <c r="C507" s="125" t="s">
        <v>1309</v>
      </c>
      <c r="D507" s="113">
        <v>1000</v>
      </c>
      <c r="E507" s="134">
        <v>510000000</v>
      </c>
      <c r="F507" s="16" t="s">
        <v>18</v>
      </c>
    </row>
    <row r="508" spans="1:6" ht="135">
      <c r="A508" s="203"/>
      <c r="B508" s="203"/>
      <c r="C508" s="125" t="s">
        <v>1299</v>
      </c>
      <c r="D508" s="113">
        <v>1</v>
      </c>
      <c r="E508" s="134">
        <v>50217060</v>
      </c>
      <c r="F508" s="16" t="s">
        <v>18</v>
      </c>
    </row>
    <row r="509" spans="1:6" ht="135">
      <c r="A509" s="203"/>
      <c r="B509" s="203"/>
      <c r="C509" s="125" t="s">
        <v>1310</v>
      </c>
      <c r="D509" s="113">
        <v>906</v>
      </c>
      <c r="E509" s="134">
        <v>792750000</v>
      </c>
      <c r="F509" s="16" t="s">
        <v>18</v>
      </c>
    </row>
    <row r="510" spans="1:6" ht="45">
      <c r="A510" s="203"/>
      <c r="B510" s="203"/>
      <c r="C510" s="125" t="s">
        <v>1311</v>
      </c>
      <c r="D510" s="113">
        <v>1</v>
      </c>
      <c r="E510" s="134">
        <v>179351298</v>
      </c>
      <c r="F510" s="16" t="s">
        <v>18</v>
      </c>
    </row>
    <row r="511" spans="1:6" ht="30">
      <c r="A511" s="203"/>
      <c r="B511" s="203"/>
      <c r="C511" s="125" t="s">
        <v>1312</v>
      </c>
      <c r="D511" s="113">
        <v>1</v>
      </c>
      <c r="E511" s="134">
        <v>10208800</v>
      </c>
      <c r="F511" s="16" t="s">
        <v>18</v>
      </c>
    </row>
    <row r="512" spans="1:6" ht="105">
      <c r="A512" s="203"/>
      <c r="B512" s="203"/>
      <c r="C512" s="125" t="s">
        <v>1313</v>
      </c>
      <c r="D512" s="113">
        <v>1</v>
      </c>
      <c r="E512" s="134">
        <v>725000000</v>
      </c>
      <c r="F512" s="16" t="s">
        <v>18</v>
      </c>
    </row>
    <row r="513" spans="1:6" ht="30">
      <c r="A513" s="203"/>
      <c r="B513" s="203"/>
      <c r="C513" s="125" t="s">
        <v>1314</v>
      </c>
      <c r="D513" s="113">
        <v>8</v>
      </c>
      <c r="E513" s="134">
        <v>55544832</v>
      </c>
      <c r="F513" s="16" t="s">
        <v>18</v>
      </c>
    </row>
    <row r="514" spans="1:6" ht="45">
      <c r="A514" s="203"/>
      <c r="B514" s="203"/>
      <c r="C514" s="125" t="s">
        <v>1315</v>
      </c>
      <c r="D514" s="113">
        <v>1</v>
      </c>
      <c r="E514" s="134">
        <v>18312000</v>
      </c>
      <c r="F514" s="16" t="s">
        <v>18</v>
      </c>
    </row>
    <row r="515" spans="1:6" ht="30">
      <c r="A515" s="203"/>
      <c r="B515" s="203"/>
      <c r="C515" s="125" t="s">
        <v>1316</v>
      </c>
      <c r="D515" s="113">
        <v>1</v>
      </c>
      <c r="E515" s="134">
        <v>740925</v>
      </c>
      <c r="F515" s="16" t="s">
        <v>18</v>
      </c>
    </row>
    <row r="516" spans="1:6" ht="30">
      <c r="A516" s="203"/>
      <c r="B516" s="203"/>
      <c r="C516" s="125" t="s">
        <v>1317</v>
      </c>
      <c r="D516" s="113">
        <v>21538.3</v>
      </c>
      <c r="E516" s="134">
        <v>236498650</v>
      </c>
      <c r="F516" s="16" t="s">
        <v>18</v>
      </c>
    </row>
    <row r="517" spans="1:6" ht="30">
      <c r="A517" s="203"/>
      <c r="B517" s="203"/>
      <c r="C517" s="125" t="s">
        <v>1318</v>
      </c>
      <c r="D517" s="113">
        <v>1</v>
      </c>
      <c r="E517" s="134">
        <v>3800000</v>
      </c>
      <c r="F517" s="16" t="s">
        <v>18</v>
      </c>
    </row>
    <row r="518" spans="1:6" ht="30">
      <c r="A518" s="203"/>
      <c r="B518" s="203"/>
      <c r="C518" s="125" t="s">
        <v>1319</v>
      </c>
      <c r="D518" s="113">
        <v>3</v>
      </c>
      <c r="E518" s="134">
        <v>1350000</v>
      </c>
      <c r="F518" s="16" t="s">
        <v>18</v>
      </c>
    </row>
    <row r="519" spans="1:6" ht="30">
      <c r="A519" s="203"/>
      <c r="B519" s="203"/>
      <c r="C519" s="125" t="s">
        <v>1320</v>
      </c>
      <c r="D519" s="113">
        <v>8140.7</v>
      </c>
      <c r="E519" s="134">
        <v>51634260</v>
      </c>
      <c r="F519" s="16" t="s">
        <v>18</v>
      </c>
    </row>
    <row r="520" spans="1:6" ht="45">
      <c r="A520" s="203"/>
      <c r="B520" s="203"/>
      <c r="C520" s="125" t="s">
        <v>1321</v>
      </c>
      <c r="D520" s="113">
        <v>63</v>
      </c>
      <c r="E520" s="134">
        <v>460977000</v>
      </c>
      <c r="F520" s="16" t="s">
        <v>18</v>
      </c>
    </row>
    <row r="521" spans="1:6" ht="45">
      <c r="A521" s="203"/>
      <c r="B521" s="203"/>
      <c r="C521" s="125" t="s">
        <v>1322</v>
      </c>
      <c r="D521" s="113">
        <v>4</v>
      </c>
      <c r="E521" s="134">
        <v>20400000</v>
      </c>
      <c r="F521" s="16" t="s">
        <v>18</v>
      </c>
    </row>
    <row r="522" spans="1:6" ht="30">
      <c r="A522" s="203"/>
      <c r="B522" s="203"/>
      <c r="C522" s="125" t="s">
        <v>1323</v>
      </c>
      <c r="D522" s="113">
        <v>7</v>
      </c>
      <c r="E522" s="134">
        <v>2450000</v>
      </c>
      <c r="F522" s="16" t="s">
        <v>18</v>
      </c>
    </row>
    <row r="523" spans="1:6" ht="45">
      <c r="A523" s="203"/>
      <c r="B523" s="203"/>
      <c r="C523" s="125" t="s">
        <v>1324</v>
      </c>
      <c r="D523" s="113">
        <v>2</v>
      </c>
      <c r="E523" s="134">
        <v>11989342</v>
      </c>
      <c r="F523" s="16" t="s">
        <v>18</v>
      </c>
    </row>
    <row r="524" spans="1:6" ht="30">
      <c r="A524" s="203"/>
      <c r="B524" s="203"/>
      <c r="C524" s="125" t="s">
        <v>1297</v>
      </c>
      <c r="D524" s="113">
        <v>1</v>
      </c>
      <c r="E524" s="134">
        <v>1450000</v>
      </c>
      <c r="F524" s="16" t="s">
        <v>18</v>
      </c>
    </row>
    <row r="525" spans="1:6" ht="30">
      <c r="A525" s="203"/>
      <c r="B525" s="203"/>
      <c r="C525" s="125" t="s">
        <v>1325</v>
      </c>
      <c r="D525" s="113">
        <v>11</v>
      </c>
      <c r="E525" s="134">
        <v>1848000</v>
      </c>
      <c r="F525" s="16" t="s">
        <v>18</v>
      </c>
    </row>
    <row r="526" spans="1:6" ht="30">
      <c r="A526" s="203"/>
      <c r="B526" s="203"/>
      <c r="C526" s="125" t="s">
        <v>1326</v>
      </c>
      <c r="D526" s="113">
        <v>2</v>
      </c>
      <c r="E526" s="134">
        <v>7978000</v>
      </c>
      <c r="F526" s="16" t="s">
        <v>18</v>
      </c>
    </row>
    <row r="527" spans="1:6" ht="45">
      <c r="A527" s="203"/>
      <c r="B527" s="203"/>
      <c r="C527" s="125" t="s">
        <v>1327</v>
      </c>
      <c r="D527" s="113">
        <v>7</v>
      </c>
      <c r="E527" s="134">
        <v>7200000</v>
      </c>
      <c r="F527" s="16" t="s">
        <v>18</v>
      </c>
    </row>
    <row r="528" spans="1:6" ht="45">
      <c r="A528" s="203"/>
      <c r="B528" s="203"/>
      <c r="C528" s="125" t="s">
        <v>1328</v>
      </c>
      <c r="D528" s="113">
        <v>8</v>
      </c>
      <c r="E528" s="134">
        <v>3600000</v>
      </c>
      <c r="F528" s="16" t="s">
        <v>18</v>
      </c>
    </row>
    <row r="529" spans="1:6" ht="90">
      <c r="A529" s="203"/>
      <c r="B529" s="203"/>
      <c r="C529" s="125" t="s">
        <v>1329</v>
      </c>
      <c r="D529" s="113">
        <v>7</v>
      </c>
      <c r="E529" s="134">
        <v>2100000</v>
      </c>
      <c r="F529" s="16" t="s">
        <v>18</v>
      </c>
    </row>
    <row r="530" spans="1:6" ht="30">
      <c r="A530" s="203"/>
      <c r="B530" s="203"/>
      <c r="C530" s="125" t="s">
        <v>1330</v>
      </c>
      <c r="D530" s="113">
        <v>1</v>
      </c>
      <c r="E530" s="134">
        <v>3710000</v>
      </c>
      <c r="F530" s="16" t="s">
        <v>18</v>
      </c>
    </row>
    <row r="531" spans="1:6" ht="30">
      <c r="A531" s="203"/>
      <c r="B531" s="203"/>
      <c r="C531" s="156" t="s">
        <v>1331</v>
      </c>
      <c r="D531" s="157">
        <v>1</v>
      </c>
      <c r="E531" s="158">
        <v>11970000</v>
      </c>
      <c r="F531" s="16" t="s">
        <v>905</v>
      </c>
    </row>
    <row r="532" spans="1:6" ht="75">
      <c r="A532" s="203"/>
      <c r="B532" s="203"/>
      <c r="C532" s="125" t="s">
        <v>1332</v>
      </c>
      <c r="D532" s="113">
        <v>1</v>
      </c>
      <c r="E532" s="134">
        <v>42797745</v>
      </c>
      <c r="F532" s="16" t="s">
        <v>18</v>
      </c>
    </row>
    <row r="533" spans="1:6" ht="30">
      <c r="A533" s="203"/>
      <c r="B533" s="203"/>
      <c r="C533" s="156" t="s">
        <v>1333</v>
      </c>
      <c r="D533" s="157">
        <v>1</v>
      </c>
      <c r="E533" s="158">
        <v>2984369.44</v>
      </c>
      <c r="F533" s="16" t="s">
        <v>905</v>
      </c>
    </row>
    <row r="534" spans="1:6" ht="45">
      <c r="A534" s="203"/>
      <c r="B534" s="203"/>
      <c r="C534" s="125" t="s">
        <v>1334</v>
      </c>
      <c r="D534" s="113">
        <v>1</v>
      </c>
      <c r="E534" s="134">
        <v>6340254</v>
      </c>
      <c r="F534" s="16" t="s">
        <v>18</v>
      </c>
    </row>
    <row r="535" spans="1:6" ht="60">
      <c r="A535" s="203"/>
      <c r="B535" s="203"/>
      <c r="C535" s="125" t="s">
        <v>1335</v>
      </c>
      <c r="D535" s="113">
        <v>1</v>
      </c>
      <c r="E535" s="134">
        <v>1400000000</v>
      </c>
      <c r="F535" s="16" t="s">
        <v>18</v>
      </c>
    </row>
    <row r="536" spans="1:6" ht="30">
      <c r="A536" s="203"/>
      <c r="B536" s="203"/>
      <c r="C536" s="125" t="s">
        <v>1336</v>
      </c>
      <c r="D536" s="113">
        <v>1</v>
      </c>
      <c r="E536" s="134">
        <v>15077619</v>
      </c>
      <c r="F536" s="16" t="s">
        <v>18</v>
      </c>
    </row>
    <row r="537" spans="1:6" ht="45">
      <c r="A537" s="203"/>
      <c r="B537" s="203"/>
      <c r="C537" s="125" t="s">
        <v>1337</v>
      </c>
      <c r="D537" s="113">
        <v>15</v>
      </c>
      <c r="E537" s="134">
        <v>1283480000</v>
      </c>
      <c r="F537" s="16" t="s">
        <v>18</v>
      </c>
    </row>
    <row r="538" spans="1:6" ht="30">
      <c r="A538" s="203"/>
      <c r="B538" s="203"/>
      <c r="C538" s="156" t="s">
        <v>1338</v>
      </c>
      <c r="D538" s="157">
        <v>1</v>
      </c>
      <c r="E538" s="158">
        <v>250000</v>
      </c>
      <c r="F538" s="159" t="s">
        <v>905</v>
      </c>
    </row>
    <row r="539" spans="1:6" ht="45">
      <c r="A539" s="203"/>
      <c r="B539" s="203"/>
      <c r="C539" s="125" t="s">
        <v>1339</v>
      </c>
      <c r="D539" s="113">
        <v>10</v>
      </c>
      <c r="E539" s="134">
        <v>5100000000</v>
      </c>
      <c r="F539" s="16" t="s">
        <v>18</v>
      </c>
    </row>
    <row r="540" spans="1:6" ht="30">
      <c r="A540" s="203"/>
      <c r="B540" s="203"/>
      <c r="C540" s="125" t="s">
        <v>1340</v>
      </c>
      <c r="D540" s="113">
        <v>1</v>
      </c>
      <c r="E540" s="134">
        <v>19845658</v>
      </c>
      <c r="F540" s="16" t="s">
        <v>18</v>
      </c>
    </row>
    <row r="541" spans="1:6" ht="60">
      <c r="A541" s="203"/>
      <c r="B541" s="203"/>
      <c r="C541" s="125" t="s">
        <v>1341</v>
      </c>
      <c r="D541" s="113">
        <v>500</v>
      </c>
      <c r="E541" s="134">
        <v>127483000</v>
      </c>
      <c r="F541" s="16" t="s">
        <v>18</v>
      </c>
    </row>
    <row r="542" spans="1:6" ht="45">
      <c r="A542" s="203"/>
      <c r="B542" s="203"/>
      <c r="C542" s="125" t="s">
        <v>1342</v>
      </c>
      <c r="D542" s="113">
        <v>1</v>
      </c>
      <c r="E542" s="134">
        <v>24784314</v>
      </c>
      <c r="F542" s="16" t="s">
        <v>18</v>
      </c>
    </row>
    <row r="543" spans="1:6" ht="45">
      <c r="A543" s="203"/>
      <c r="B543" s="203"/>
      <c r="C543" s="125" t="s">
        <v>1343</v>
      </c>
      <c r="D543" s="113">
        <v>1</v>
      </c>
      <c r="E543" s="134">
        <v>3620000</v>
      </c>
      <c r="F543" s="16" t="s">
        <v>18</v>
      </c>
    </row>
    <row r="544" spans="1:6" ht="105">
      <c r="A544" s="203"/>
      <c r="B544" s="203"/>
      <c r="C544" s="125" t="s">
        <v>1344</v>
      </c>
      <c r="D544" s="113">
        <v>1</v>
      </c>
      <c r="E544" s="134">
        <v>1442049779</v>
      </c>
      <c r="F544" s="16" t="s">
        <v>18</v>
      </c>
    </row>
    <row r="545" spans="1:6" ht="30">
      <c r="A545" s="203"/>
      <c r="B545" s="203"/>
      <c r="C545" s="125" t="s">
        <v>1345</v>
      </c>
      <c r="D545" s="113">
        <v>1</v>
      </c>
      <c r="E545" s="134">
        <v>35000000</v>
      </c>
      <c r="F545" s="16" t="s">
        <v>18</v>
      </c>
    </row>
    <row r="546" spans="1:6" ht="45">
      <c r="A546" s="203"/>
      <c r="B546" s="203"/>
      <c r="C546" s="125" t="s">
        <v>1346</v>
      </c>
      <c r="D546" s="113">
        <v>1</v>
      </c>
      <c r="E546" s="134">
        <v>4921855</v>
      </c>
      <c r="F546" s="16" t="s">
        <v>18</v>
      </c>
    </row>
    <row r="547" spans="1:6" ht="60">
      <c r="A547" s="203"/>
      <c r="B547" s="203"/>
      <c r="C547" s="125" t="s">
        <v>1347</v>
      </c>
      <c r="D547" s="113">
        <v>1</v>
      </c>
      <c r="E547" s="134">
        <v>49867481</v>
      </c>
      <c r="F547" s="16" t="s">
        <v>18</v>
      </c>
    </row>
    <row r="548" spans="1:6" ht="90">
      <c r="A548" s="203"/>
      <c r="B548" s="203"/>
      <c r="C548" s="125" t="s">
        <v>1348</v>
      </c>
      <c r="D548" s="113">
        <v>4698</v>
      </c>
      <c r="E548" s="134">
        <v>314766000</v>
      </c>
      <c r="F548" s="16" t="s">
        <v>18</v>
      </c>
    </row>
    <row r="549" spans="1:6" ht="45">
      <c r="A549" s="203"/>
      <c r="B549" s="203"/>
      <c r="C549" s="125" t="s">
        <v>1349</v>
      </c>
      <c r="D549" s="113">
        <v>1</v>
      </c>
      <c r="E549" s="134">
        <v>50142566.88</v>
      </c>
      <c r="F549" s="16" t="s">
        <v>18</v>
      </c>
    </row>
    <row r="550" spans="1:6" ht="60">
      <c r="A550" s="203"/>
      <c r="B550" s="203"/>
      <c r="C550" s="125" t="s">
        <v>1350</v>
      </c>
      <c r="D550" s="113">
        <v>1</v>
      </c>
      <c r="E550" s="134">
        <v>117196026.08</v>
      </c>
      <c r="F550" s="16" t="s">
        <v>18</v>
      </c>
    </row>
    <row r="551" spans="1:6" ht="45">
      <c r="A551" s="203"/>
      <c r="B551" s="203"/>
      <c r="C551" s="125" t="s">
        <v>1351</v>
      </c>
      <c r="D551" s="113">
        <v>16</v>
      </c>
      <c r="E551" s="134">
        <v>52000000</v>
      </c>
      <c r="F551" s="16" t="s">
        <v>18</v>
      </c>
    </row>
    <row r="552" spans="1:6" ht="30">
      <c r="A552" s="203"/>
      <c r="B552" s="203"/>
      <c r="C552" s="125" t="s">
        <v>1336</v>
      </c>
      <c r="D552" s="113">
        <v>1</v>
      </c>
      <c r="E552" s="134">
        <v>5100000</v>
      </c>
      <c r="F552" s="16" t="s">
        <v>18</v>
      </c>
    </row>
    <row r="553" spans="1:6" ht="45">
      <c r="A553" s="203"/>
      <c r="B553" s="203"/>
      <c r="C553" s="125" t="s">
        <v>1352</v>
      </c>
      <c r="D553" s="113">
        <v>2</v>
      </c>
      <c r="E553" s="134">
        <v>14064828</v>
      </c>
      <c r="F553" s="16" t="s">
        <v>18</v>
      </c>
    </row>
    <row r="554" spans="1:6" ht="45">
      <c r="A554" s="203"/>
      <c r="B554" s="203"/>
      <c r="C554" s="125" t="s">
        <v>1353</v>
      </c>
      <c r="D554" s="113">
        <v>1</v>
      </c>
      <c r="E554" s="134">
        <v>49708750</v>
      </c>
      <c r="F554" s="16" t="s">
        <v>18</v>
      </c>
    </row>
    <row r="555" spans="1:6" ht="60">
      <c r="A555" s="203"/>
      <c r="B555" s="203"/>
      <c r="C555" s="125" t="s">
        <v>1354</v>
      </c>
      <c r="D555" s="113">
        <v>28</v>
      </c>
      <c r="E555" s="134">
        <v>11200000</v>
      </c>
      <c r="F555" s="16" t="s">
        <v>18</v>
      </c>
    </row>
    <row r="556" spans="1:6" ht="45">
      <c r="A556" s="203"/>
      <c r="B556" s="203"/>
      <c r="C556" s="125" t="s">
        <v>1355</v>
      </c>
      <c r="D556" s="113">
        <v>1</v>
      </c>
      <c r="E556" s="134">
        <v>20696170</v>
      </c>
      <c r="F556" s="16" t="s">
        <v>18</v>
      </c>
    </row>
    <row r="557" spans="1:6" ht="60">
      <c r="A557" s="203"/>
      <c r="B557" s="203"/>
      <c r="C557" s="125" t="s">
        <v>1356</v>
      </c>
      <c r="D557" s="113">
        <v>62</v>
      </c>
      <c r="E557" s="134">
        <v>1033267200</v>
      </c>
      <c r="F557" s="16" t="s">
        <v>18</v>
      </c>
    </row>
    <row r="558" spans="1:6" ht="30">
      <c r="A558" s="203"/>
      <c r="B558" s="203"/>
      <c r="C558" s="125" t="s">
        <v>1357</v>
      </c>
      <c r="D558" s="113">
        <v>4</v>
      </c>
      <c r="E558" s="134">
        <v>9950000</v>
      </c>
      <c r="F558" s="16" t="s">
        <v>18</v>
      </c>
    </row>
    <row r="559" spans="1:6" ht="30">
      <c r="A559" s="203"/>
      <c r="B559" s="203"/>
      <c r="C559" s="156" t="s">
        <v>1358</v>
      </c>
      <c r="D559" s="157">
        <v>3</v>
      </c>
      <c r="E559" s="158">
        <v>390000</v>
      </c>
      <c r="F559" s="159" t="s">
        <v>905</v>
      </c>
    </row>
    <row r="560" spans="1:6" ht="30">
      <c r="A560" s="203"/>
      <c r="B560" s="203"/>
      <c r="C560" s="125" t="s">
        <v>1359</v>
      </c>
      <c r="D560" s="113">
        <v>3</v>
      </c>
      <c r="E560" s="134">
        <v>2700000</v>
      </c>
      <c r="F560" s="16" t="s">
        <v>18</v>
      </c>
    </row>
    <row r="561" spans="1:6" ht="30">
      <c r="A561" s="203"/>
      <c r="B561" s="203"/>
      <c r="C561" s="156" t="s">
        <v>1360</v>
      </c>
      <c r="D561" s="157">
        <v>1.5</v>
      </c>
      <c r="E561" s="158">
        <v>675000</v>
      </c>
      <c r="F561" s="159" t="s">
        <v>905</v>
      </c>
    </row>
    <row r="562" spans="1:6" ht="45">
      <c r="A562" s="203"/>
      <c r="B562" s="203"/>
      <c r="C562" s="125" t="s">
        <v>1361</v>
      </c>
      <c r="D562" s="113">
        <v>3000</v>
      </c>
      <c r="E562" s="134">
        <v>68000000</v>
      </c>
      <c r="F562" s="16" t="s">
        <v>18</v>
      </c>
    </row>
    <row r="563" spans="1:6" ht="30">
      <c r="A563" s="203"/>
      <c r="B563" s="203"/>
      <c r="C563" s="125" t="s">
        <v>1362</v>
      </c>
      <c r="D563" s="113">
        <v>20</v>
      </c>
      <c r="E563" s="134">
        <v>91500000</v>
      </c>
      <c r="F563" s="16" t="s">
        <v>18</v>
      </c>
    </row>
    <row r="564" spans="1:6" ht="45">
      <c r="A564" s="203"/>
      <c r="B564" s="203"/>
      <c r="C564" s="125" t="s">
        <v>1363</v>
      </c>
      <c r="D564" s="113">
        <v>4</v>
      </c>
      <c r="E564" s="134">
        <v>46700000</v>
      </c>
      <c r="F564" s="16" t="s">
        <v>18</v>
      </c>
    </row>
    <row r="565" spans="1:6" ht="45">
      <c r="A565" s="203"/>
      <c r="B565" s="203"/>
      <c r="C565" s="125" t="s">
        <v>1364</v>
      </c>
      <c r="D565" s="113">
        <v>1</v>
      </c>
      <c r="E565" s="134">
        <v>10366617</v>
      </c>
      <c r="F565" s="16" t="s">
        <v>18</v>
      </c>
    </row>
    <row r="566" spans="1:6" ht="45">
      <c r="A566" s="203"/>
      <c r="B566" s="203"/>
      <c r="C566" s="125" t="s">
        <v>1365</v>
      </c>
      <c r="D566" s="113">
        <v>5000</v>
      </c>
      <c r="E566" s="134">
        <v>633600000</v>
      </c>
      <c r="F566" s="16" t="s">
        <v>18</v>
      </c>
    </row>
    <row r="567" spans="1:6" ht="105">
      <c r="A567" s="203"/>
      <c r="B567" s="203"/>
      <c r="C567" s="125" t="s">
        <v>1366</v>
      </c>
      <c r="D567" s="113">
        <v>1740</v>
      </c>
      <c r="E567" s="134">
        <v>8943600</v>
      </c>
      <c r="F567" s="16" t="s">
        <v>18</v>
      </c>
    </row>
    <row r="568" spans="1:6" ht="30">
      <c r="A568" s="203"/>
      <c r="B568" s="203"/>
      <c r="C568" s="125" t="s">
        <v>1367</v>
      </c>
      <c r="D568" s="113">
        <v>4</v>
      </c>
      <c r="E568" s="134">
        <v>15477880</v>
      </c>
      <c r="F568" s="16" t="s">
        <v>18</v>
      </c>
    </row>
    <row r="569" spans="1:6" ht="30">
      <c r="A569" s="203"/>
      <c r="B569" s="203"/>
      <c r="C569" s="125" t="s">
        <v>1362</v>
      </c>
      <c r="D569" s="113">
        <v>12</v>
      </c>
      <c r="E569" s="134">
        <v>12000000</v>
      </c>
      <c r="F569" s="16" t="s">
        <v>18</v>
      </c>
    </row>
    <row r="570" spans="1:6" ht="45">
      <c r="A570" s="203"/>
      <c r="B570" s="203"/>
      <c r="C570" s="125" t="s">
        <v>1368</v>
      </c>
      <c r="D570" s="113">
        <v>35000</v>
      </c>
      <c r="E570" s="134">
        <v>3000000</v>
      </c>
      <c r="F570" s="16" t="s">
        <v>18</v>
      </c>
    </row>
    <row r="571" spans="1:6" ht="90">
      <c r="A571" s="203"/>
      <c r="B571" s="203"/>
      <c r="C571" s="125" t="s">
        <v>1369</v>
      </c>
      <c r="D571" s="113">
        <v>1</v>
      </c>
      <c r="E571" s="134">
        <v>15077619000</v>
      </c>
      <c r="F571" s="16" t="s">
        <v>18</v>
      </c>
    </row>
    <row r="572" spans="1:6" ht="105">
      <c r="A572" s="203"/>
      <c r="B572" s="203"/>
      <c r="C572" s="125" t="s">
        <v>1370</v>
      </c>
      <c r="D572" s="113">
        <v>5</v>
      </c>
      <c r="E572" s="134">
        <v>20000000</v>
      </c>
      <c r="F572" s="16" t="s">
        <v>18</v>
      </c>
    </row>
    <row r="573" spans="1:6" ht="120">
      <c r="A573" s="203"/>
      <c r="B573" s="203"/>
      <c r="C573" s="125" t="s">
        <v>1371</v>
      </c>
      <c r="D573" s="113">
        <v>500</v>
      </c>
      <c r="E573" s="134">
        <v>144000000</v>
      </c>
      <c r="F573" s="16" t="s">
        <v>18</v>
      </c>
    </row>
    <row r="574" spans="1:6" ht="45">
      <c r="A574" s="203"/>
      <c r="B574" s="203"/>
      <c r="C574" s="125" t="s">
        <v>1372</v>
      </c>
      <c r="D574" s="113">
        <v>1000</v>
      </c>
      <c r="E574" s="134">
        <v>119100000</v>
      </c>
      <c r="F574" s="16" t="s">
        <v>18</v>
      </c>
    </row>
    <row r="575" spans="1:6" ht="45">
      <c r="A575" s="203"/>
      <c r="B575" s="203"/>
      <c r="C575" s="125" t="s">
        <v>1373</v>
      </c>
      <c r="D575" s="113">
        <v>1000</v>
      </c>
      <c r="E575" s="134">
        <v>198600000</v>
      </c>
      <c r="F575" s="16" t="s">
        <v>18</v>
      </c>
    </row>
    <row r="576" spans="1:6" ht="45">
      <c r="A576" s="203"/>
      <c r="B576" s="203"/>
      <c r="C576" s="125" t="s">
        <v>1374</v>
      </c>
      <c r="D576" s="113">
        <v>1000</v>
      </c>
      <c r="E576" s="134">
        <v>293500000</v>
      </c>
      <c r="F576" s="16" t="s">
        <v>18</v>
      </c>
    </row>
    <row r="577" spans="1:6" ht="30">
      <c r="A577" s="203"/>
      <c r="B577" s="203"/>
      <c r="C577" s="125" t="s">
        <v>1375</v>
      </c>
      <c r="D577" s="113">
        <v>1</v>
      </c>
      <c r="E577" s="134">
        <v>500000</v>
      </c>
      <c r="F577" s="16" t="s">
        <v>18</v>
      </c>
    </row>
    <row r="578" spans="1:6" ht="45">
      <c r="A578" s="203"/>
      <c r="B578" s="203"/>
      <c r="C578" s="125" t="s">
        <v>1365</v>
      </c>
      <c r="D578" s="113">
        <v>2000</v>
      </c>
      <c r="E578" s="134">
        <v>314700000</v>
      </c>
      <c r="F578" s="16" t="s">
        <v>18</v>
      </c>
    </row>
    <row r="579" spans="1:6" ht="45">
      <c r="A579" s="203"/>
      <c r="B579" s="203"/>
      <c r="C579" s="125" t="s">
        <v>1376</v>
      </c>
      <c r="D579" s="113">
        <v>1000</v>
      </c>
      <c r="E579" s="134">
        <v>92000000</v>
      </c>
      <c r="F579" s="16" t="s">
        <v>18</v>
      </c>
    </row>
    <row r="580" spans="1:6" ht="45">
      <c r="A580" s="203"/>
      <c r="B580" s="203"/>
      <c r="C580" s="125" t="s">
        <v>1377</v>
      </c>
      <c r="D580" s="113">
        <v>1000</v>
      </c>
      <c r="E580" s="134">
        <v>150000000</v>
      </c>
      <c r="F580" s="16" t="s">
        <v>18</v>
      </c>
    </row>
    <row r="581" spans="1:6" ht="45">
      <c r="A581" s="203"/>
      <c r="B581" s="203"/>
      <c r="C581" s="125" t="s">
        <v>1378</v>
      </c>
      <c r="D581" s="113">
        <v>38000</v>
      </c>
      <c r="E581" s="134">
        <v>497100000</v>
      </c>
      <c r="F581" s="16" t="s">
        <v>18</v>
      </c>
    </row>
    <row r="582" spans="1:6" ht="45">
      <c r="A582" s="203"/>
      <c r="B582" s="203"/>
      <c r="C582" s="125" t="s">
        <v>1377</v>
      </c>
      <c r="D582" s="113">
        <v>3000</v>
      </c>
      <c r="E582" s="134">
        <v>208400000</v>
      </c>
      <c r="F582" s="16" t="s">
        <v>18</v>
      </c>
    </row>
    <row r="583" spans="1:6" ht="45">
      <c r="A583" s="203"/>
      <c r="B583" s="203"/>
      <c r="C583" s="125" t="s">
        <v>1379</v>
      </c>
      <c r="D583" s="113">
        <v>55000</v>
      </c>
      <c r="E583" s="134">
        <v>459000000</v>
      </c>
      <c r="F583" s="16" t="s">
        <v>18</v>
      </c>
    </row>
    <row r="584" spans="1:6" ht="45">
      <c r="A584" s="203"/>
      <c r="B584" s="203"/>
      <c r="C584" s="125" t="s">
        <v>1380</v>
      </c>
      <c r="D584" s="113">
        <v>5000</v>
      </c>
      <c r="E584" s="134">
        <v>448600000</v>
      </c>
      <c r="F584" s="16" t="s">
        <v>18</v>
      </c>
    </row>
    <row r="585" spans="1:6" ht="45">
      <c r="A585" s="203"/>
      <c r="B585" s="203"/>
      <c r="C585" s="125" t="s">
        <v>1381</v>
      </c>
      <c r="D585" s="113">
        <v>1000</v>
      </c>
      <c r="E585" s="134">
        <v>647000000</v>
      </c>
      <c r="F585" s="16" t="s">
        <v>18</v>
      </c>
    </row>
    <row r="586" spans="1:6" ht="45">
      <c r="A586" s="203"/>
      <c r="B586" s="203"/>
      <c r="C586" s="125" t="s">
        <v>1378</v>
      </c>
      <c r="D586" s="113">
        <v>10000</v>
      </c>
      <c r="E586" s="134">
        <v>159000000</v>
      </c>
      <c r="F586" s="16" t="s">
        <v>18</v>
      </c>
    </row>
    <row r="587" spans="1:6" ht="45">
      <c r="A587" s="203"/>
      <c r="B587" s="203"/>
      <c r="C587" s="125" t="s">
        <v>1382</v>
      </c>
      <c r="D587" s="113">
        <v>4</v>
      </c>
      <c r="E587" s="134">
        <v>1500000</v>
      </c>
      <c r="F587" s="16" t="s">
        <v>18</v>
      </c>
    </row>
    <row r="588" spans="1:6" ht="90">
      <c r="A588" s="203"/>
      <c r="B588" s="203"/>
      <c r="C588" s="125" t="s">
        <v>1383</v>
      </c>
      <c r="D588" s="113">
        <v>500</v>
      </c>
      <c r="E588" s="134">
        <v>16000000</v>
      </c>
      <c r="F588" s="16" t="s">
        <v>18</v>
      </c>
    </row>
    <row r="589" spans="1:6" ht="30">
      <c r="A589" s="203"/>
      <c r="B589" s="203"/>
      <c r="C589" s="125" t="s">
        <v>1384</v>
      </c>
      <c r="D589" s="113">
        <v>1</v>
      </c>
      <c r="E589" s="134">
        <v>1663200</v>
      </c>
      <c r="F589" s="16" t="s">
        <v>18</v>
      </c>
    </row>
    <row r="590" spans="1:6" ht="120">
      <c r="A590" s="203"/>
      <c r="B590" s="203"/>
      <c r="C590" s="125" t="s">
        <v>1385</v>
      </c>
      <c r="D590" s="113">
        <v>1</v>
      </c>
      <c r="E590" s="134">
        <v>5735000</v>
      </c>
      <c r="F590" s="16" t="s">
        <v>18</v>
      </c>
    </row>
    <row r="591" spans="1:6" ht="120">
      <c r="A591" s="203"/>
      <c r="B591" s="203"/>
      <c r="C591" s="125" t="s">
        <v>1386</v>
      </c>
      <c r="D591" s="113">
        <v>100</v>
      </c>
      <c r="E591" s="134">
        <v>1250000</v>
      </c>
      <c r="F591" s="16" t="s">
        <v>18</v>
      </c>
    </row>
    <row r="592" spans="1:6" ht="120">
      <c r="A592" s="203"/>
      <c r="B592" s="203"/>
      <c r="C592" s="125" t="s">
        <v>1387</v>
      </c>
      <c r="D592" s="113">
        <v>6</v>
      </c>
      <c r="E592" s="134">
        <v>20000004</v>
      </c>
      <c r="F592" s="16" t="s">
        <v>18</v>
      </c>
    </row>
    <row r="593" spans="1:6" ht="120">
      <c r="A593" s="203"/>
      <c r="B593" s="203"/>
      <c r="C593" s="125" t="s">
        <v>1388</v>
      </c>
      <c r="D593" s="113">
        <v>700</v>
      </c>
      <c r="E593" s="134">
        <v>155600000</v>
      </c>
      <c r="F593" s="16" t="s">
        <v>18</v>
      </c>
    </row>
    <row r="594" spans="1:6" ht="120">
      <c r="A594" s="203"/>
      <c r="B594" s="203"/>
      <c r="C594" s="125" t="s">
        <v>1389</v>
      </c>
      <c r="D594" s="113">
        <v>1</v>
      </c>
      <c r="E594" s="134">
        <v>9517000</v>
      </c>
      <c r="F594" s="16" t="s">
        <v>18</v>
      </c>
    </row>
    <row r="595" spans="1:6" ht="30">
      <c r="A595" s="203"/>
      <c r="B595" s="203"/>
      <c r="C595" s="125" t="s">
        <v>1367</v>
      </c>
      <c r="D595" s="113">
        <v>2</v>
      </c>
      <c r="E595" s="134">
        <v>9092820</v>
      </c>
      <c r="F595" s="16" t="s">
        <v>18</v>
      </c>
    </row>
    <row r="596" spans="1:6" ht="30">
      <c r="A596" s="203"/>
      <c r="B596" s="203"/>
      <c r="C596" s="125" t="s">
        <v>1390</v>
      </c>
      <c r="D596" s="113">
        <v>5</v>
      </c>
      <c r="E596" s="134">
        <v>6860000</v>
      </c>
      <c r="F596" s="16" t="s">
        <v>18</v>
      </c>
    </row>
    <row r="597" spans="1:6" ht="30">
      <c r="A597" s="203"/>
      <c r="B597" s="203"/>
      <c r="C597" s="125" t="s">
        <v>1390</v>
      </c>
      <c r="D597" s="113">
        <v>13</v>
      </c>
      <c r="E597" s="134">
        <v>19380660</v>
      </c>
      <c r="F597" s="16" t="s">
        <v>18</v>
      </c>
    </row>
    <row r="598" spans="1:6" ht="120">
      <c r="A598" s="203"/>
      <c r="B598" s="203"/>
      <c r="C598" s="125" t="s">
        <v>1388</v>
      </c>
      <c r="D598" s="113">
        <v>500</v>
      </c>
      <c r="E598" s="134">
        <v>86500000</v>
      </c>
      <c r="F598" s="16" t="s">
        <v>18</v>
      </c>
    </row>
    <row r="599" spans="1:6" ht="30">
      <c r="A599" s="203"/>
      <c r="B599" s="203"/>
      <c r="C599" s="125" t="s">
        <v>1391</v>
      </c>
      <c r="D599" s="113">
        <v>5</v>
      </c>
      <c r="E599" s="134">
        <v>3390240</v>
      </c>
      <c r="F599" s="16" t="s">
        <v>18</v>
      </c>
    </row>
    <row r="600" spans="1:6" ht="105">
      <c r="A600" s="203"/>
      <c r="B600" s="203"/>
      <c r="C600" s="125" t="s">
        <v>1392</v>
      </c>
      <c r="D600" s="113">
        <v>5000</v>
      </c>
      <c r="E600" s="134">
        <v>25700000</v>
      </c>
      <c r="F600" s="16" t="s">
        <v>18</v>
      </c>
    </row>
    <row r="601" spans="1:6" ht="30">
      <c r="A601" s="203"/>
      <c r="B601" s="203"/>
      <c r="C601" s="125" t="s">
        <v>1393</v>
      </c>
      <c r="D601" s="113">
        <v>2</v>
      </c>
      <c r="E601" s="134">
        <v>15099000</v>
      </c>
      <c r="F601" s="16" t="s">
        <v>18</v>
      </c>
    </row>
    <row r="602" spans="1:6" ht="105">
      <c r="A602" s="203"/>
      <c r="B602" s="203"/>
      <c r="C602" s="125" t="s">
        <v>1394</v>
      </c>
      <c r="D602" s="113">
        <v>50</v>
      </c>
      <c r="E602" s="134">
        <v>1800000000</v>
      </c>
      <c r="F602" s="16" t="s">
        <v>18</v>
      </c>
    </row>
    <row r="603" spans="1:6" ht="120">
      <c r="A603" s="203"/>
      <c r="B603" s="203"/>
      <c r="C603" s="125" t="s">
        <v>1395</v>
      </c>
      <c r="D603" s="113">
        <v>8</v>
      </c>
      <c r="E603" s="134">
        <v>965000000</v>
      </c>
      <c r="F603" s="16" t="s">
        <v>18</v>
      </c>
    </row>
    <row r="604" spans="1:6" ht="30">
      <c r="A604" s="203"/>
      <c r="B604" s="203"/>
      <c r="C604" s="125" t="s">
        <v>1396</v>
      </c>
      <c r="D604" s="113">
        <v>2</v>
      </c>
      <c r="E604" s="134">
        <v>1200000</v>
      </c>
      <c r="F604" s="16" t="s">
        <v>18</v>
      </c>
    </row>
    <row r="605" spans="1:6" ht="120">
      <c r="A605" s="203"/>
      <c r="B605" s="203"/>
      <c r="C605" s="125" t="s">
        <v>1397</v>
      </c>
      <c r="D605" s="113">
        <v>1</v>
      </c>
      <c r="E605" s="134">
        <v>98550000</v>
      </c>
      <c r="F605" s="16" t="s">
        <v>18</v>
      </c>
    </row>
    <row r="606" spans="1:6" ht="105">
      <c r="A606" s="203"/>
      <c r="B606" s="203"/>
      <c r="C606" s="125" t="s">
        <v>1398</v>
      </c>
      <c r="D606" s="113">
        <v>14</v>
      </c>
      <c r="E606" s="134">
        <v>18968096</v>
      </c>
      <c r="F606" s="16" t="s">
        <v>18</v>
      </c>
    </row>
    <row r="607" spans="1:6" ht="45">
      <c r="A607" s="203"/>
      <c r="B607" s="203"/>
      <c r="C607" s="125" t="s">
        <v>1399</v>
      </c>
      <c r="D607" s="113">
        <v>1</v>
      </c>
      <c r="E607" s="134">
        <v>49329504</v>
      </c>
      <c r="F607" s="16" t="s">
        <v>18</v>
      </c>
    </row>
    <row r="608" spans="1:6" ht="90">
      <c r="A608" s="203"/>
      <c r="B608" s="203"/>
      <c r="C608" s="125" t="s">
        <v>1400</v>
      </c>
      <c r="D608" s="113">
        <v>1</v>
      </c>
      <c r="E608" s="134">
        <v>27900000</v>
      </c>
      <c r="F608" s="16" t="s">
        <v>18</v>
      </c>
    </row>
    <row r="609" spans="1:6" ht="45">
      <c r="A609" s="203"/>
      <c r="B609" s="203"/>
      <c r="C609" s="125" t="s">
        <v>1401</v>
      </c>
      <c r="D609" s="113">
        <v>1</v>
      </c>
      <c r="E609" s="134">
        <v>7837233</v>
      </c>
      <c r="F609" s="16" t="s">
        <v>18</v>
      </c>
    </row>
    <row r="610" spans="1:6" ht="90">
      <c r="A610" s="203"/>
      <c r="B610" s="203"/>
      <c r="C610" s="125" t="s">
        <v>1402</v>
      </c>
      <c r="D610" s="113">
        <v>1</v>
      </c>
      <c r="E610" s="134">
        <v>2348300</v>
      </c>
      <c r="F610" s="16" t="s">
        <v>18</v>
      </c>
    </row>
    <row r="611" spans="1:6" ht="30">
      <c r="A611" s="203"/>
      <c r="B611" s="203"/>
      <c r="C611" s="125" t="s">
        <v>1403</v>
      </c>
      <c r="D611" s="113">
        <v>3</v>
      </c>
      <c r="E611" s="134">
        <v>4906100</v>
      </c>
      <c r="F611" s="16" t="s">
        <v>18</v>
      </c>
    </row>
    <row r="612" spans="1:6" ht="30">
      <c r="A612" s="203"/>
      <c r="B612" s="203"/>
      <c r="C612" s="125" t="s">
        <v>1404</v>
      </c>
      <c r="D612" s="113">
        <v>4</v>
      </c>
      <c r="E612" s="134">
        <v>3620000</v>
      </c>
      <c r="F612" s="16" t="s">
        <v>905</v>
      </c>
    </row>
    <row r="613" spans="1:6" ht="30">
      <c r="A613" s="203"/>
      <c r="B613" s="203"/>
      <c r="C613" s="125" t="s">
        <v>1405</v>
      </c>
      <c r="D613" s="113">
        <v>12</v>
      </c>
      <c r="E613" s="134">
        <v>5400000</v>
      </c>
      <c r="F613" s="16" t="s">
        <v>18</v>
      </c>
    </row>
    <row r="614" spans="1:6" ht="105">
      <c r="A614" s="203"/>
      <c r="B614" s="203"/>
      <c r="C614" s="125" t="s">
        <v>1406</v>
      </c>
      <c r="D614" s="113">
        <v>100</v>
      </c>
      <c r="E614" s="134">
        <v>24198400</v>
      </c>
      <c r="F614" s="16" t="s">
        <v>18</v>
      </c>
    </row>
    <row r="615" spans="1:6" ht="105">
      <c r="A615" s="203"/>
      <c r="B615" s="203"/>
      <c r="C615" s="125" t="s">
        <v>1407</v>
      </c>
      <c r="D615" s="113">
        <v>1000</v>
      </c>
      <c r="E615" s="134">
        <v>111000000</v>
      </c>
      <c r="F615" s="16" t="s">
        <v>18</v>
      </c>
    </row>
    <row r="616" spans="1:6" ht="75">
      <c r="A616" s="203"/>
      <c r="B616" s="203"/>
      <c r="C616" s="125" t="s">
        <v>1408</v>
      </c>
      <c r="D616" s="113">
        <v>1</v>
      </c>
      <c r="E616" s="134">
        <v>4000000</v>
      </c>
      <c r="F616" s="16" t="s">
        <v>18</v>
      </c>
    </row>
    <row r="617" spans="1:6" ht="90">
      <c r="A617" s="203"/>
      <c r="B617" s="203"/>
      <c r="C617" s="125" t="s">
        <v>1409</v>
      </c>
      <c r="D617" s="113">
        <v>11000</v>
      </c>
      <c r="E617" s="134">
        <v>737000000</v>
      </c>
      <c r="F617" s="16" t="s">
        <v>18</v>
      </c>
    </row>
    <row r="618" spans="1:6" ht="30">
      <c r="A618" s="203"/>
      <c r="B618" s="203"/>
      <c r="C618" s="125" t="s">
        <v>1403</v>
      </c>
      <c r="D618" s="113">
        <v>5</v>
      </c>
      <c r="E618" s="134">
        <v>4000000</v>
      </c>
      <c r="F618" s="16" t="s">
        <v>18</v>
      </c>
    </row>
    <row r="619" spans="1:6" ht="60">
      <c r="A619" s="203"/>
      <c r="B619" s="203"/>
      <c r="C619" s="125" t="s">
        <v>1410</v>
      </c>
      <c r="D619" s="113">
        <v>1</v>
      </c>
      <c r="E619" s="134">
        <v>5000000</v>
      </c>
      <c r="F619" s="16" t="s">
        <v>18</v>
      </c>
    </row>
    <row r="620" spans="1:6" ht="30">
      <c r="A620" s="203"/>
      <c r="B620" s="203"/>
      <c r="C620" s="125" t="s">
        <v>1411</v>
      </c>
      <c r="D620" s="113">
        <v>3</v>
      </c>
      <c r="E620" s="134">
        <v>1500000</v>
      </c>
      <c r="F620" s="16" t="s">
        <v>18</v>
      </c>
    </row>
    <row r="621" spans="1:6" ht="30">
      <c r="A621" s="203"/>
      <c r="B621" s="203"/>
      <c r="C621" s="125" t="s">
        <v>1412</v>
      </c>
      <c r="D621" s="113">
        <v>1</v>
      </c>
      <c r="E621" s="134">
        <v>169208108.89</v>
      </c>
      <c r="F621" s="16" t="s">
        <v>18</v>
      </c>
    </row>
    <row r="622" spans="1:6" ht="30">
      <c r="A622" s="203"/>
      <c r="B622" s="203"/>
      <c r="C622" s="125" t="s">
        <v>1413</v>
      </c>
      <c r="D622" s="113">
        <v>75000</v>
      </c>
      <c r="E622" s="134">
        <v>663500000</v>
      </c>
      <c r="F622" s="16" t="s">
        <v>18</v>
      </c>
    </row>
    <row r="623" spans="1:6" ht="15">
      <c r="A623" s="203"/>
      <c r="B623" s="203"/>
      <c r="C623" s="125" t="s">
        <v>1413</v>
      </c>
      <c r="D623" s="113">
        <v>9000</v>
      </c>
      <c r="E623" s="134">
        <v>18000000</v>
      </c>
      <c r="F623" s="16" t="s">
        <v>905</v>
      </c>
    </row>
    <row r="624" spans="1:6" ht="75">
      <c r="A624" s="203"/>
      <c r="B624" s="203"/>
      <c r="C624" s="125" t="s">
        <v>1408</v>
      </c>
      <c r="D624" s="113">
        <v>1</v>
      </c>
      <c r="E624" s="134">
        <v>8000000</v>
      </c>
      <c r="F624" s="16" t="s">
        <v>18</v>
      </c>
    </row>
    <row r="625" spans="1:6" ht="30">
      <c r="A625" s="203"/>
      <c r="B625" s="203"/>
      <c r="C625" s="125" t="s">
        <v>1404</v>
      </c>
      <c r="D625" s="113">
        <v>1</v>
      </c>
      <c r="E625" s="134">
        <v>750000</v>
      </c>
      <c r="F625" s="16" t="s">
        <v>18</v>
      </c>
    </row>
    <row r="626" spans="1:6" ht="30">
      <c r="A626" s="203"/>
      <c r="B626" s="203"/>
      <c r="C626" s="125" t="s">
        <v>1414</v>
      </c>
      <c r="D626" s="113">
        <v>5</v>
      </c>
      <c r="E626" s="134">
        <v>2475000</v>
      </c>
      <c r="F626" s="16" t="s">
        <v>905</v>
      </c>
    </row>
    <row r="627" spans="1:6" ht="30">
      <c r="A627" s="203"/>
      <c r="B627" s="203"/>
      <c r="C627" s="125" t="s">
        <v>1415</v>
      </c>
      <c r="D627" s="113">
        <v>21538.3</v>
      </c>
      <c r="E627" s="134">
        <v>236498650</v>
      </c>
      <c r="F627" s="16" t="s">
        <v>18</v>
      </c>
    </row>
    <row r="628" spans="1:6" ht="30">
      <c r="A628" s="203"/>
      <c r="B628" s="203"/>
      <c r="C628" s="125" t="s">
        <v>1416</v>
      </c>
      <c r="D628" s="113">
        <v>20545</v>
      </c>
      <c r="E628" s="134">
        <v>51634260</v>
      </c>
      <c r="F628" s="16" t="s">
        <v>18</v>
      </c>
    </row>
    <row r="629" spans="1:6" ht="30">
      <c r="A629" s="203"/>
      <c r="B629" s="203"/>
      <c r="C629" s="125" t="s">
        <v>1417</v>
      </c>
      <c r="D629" s="113">
        <v>16.5</v>
      </c>
      <c r="E629" s="134">
        <v>7425000</v>
      </c>
      <c r="F629" s="16" t="s">
        <v>18</v>
      </c>
    </row>
    <row r="630" spans="1:6" ht="30">
      <c r="A630" s="203"/>
      <c r="B630" s="203"/>
      <c r="C630" s="125" t="s">
        <v>1418</v>
      </c>
      <c r="D630" s="113">
        <v>2</v>
      </c>
      <c r="E630" s="134">
        <v>1200000</v>
      </c>
      <c r="F630" s="16" t="s">
        <v>18</v>
      </c>
    </row>
    <row r="631" spans="1:6" ht="30">
      <c r="A631" s="203"/>
      <c r="B631" s="203"/>
      <c r="C631" s="125" t="s">
        <v>1419</v>
      </c>
      <c r="D631" s="113">
        <v>1</v>
      </c>
      <c r="E631" s="134">
        <v>20583780</v>
      </c>
      <c r="F631" s="16" t="s">
        <v>18</v>
      </c>
    </row>
    <row r="632" spans="1:6" ht="30">
      <c r="A632" s="203"/>
      <c r="B632" s="203"/>
      <c r="C632" s="125" t="s">
        <v>1420</v>
      </c>
      <c r="D632" s="113">
        <v>1</v>
      </c>
      <c r="E632" s="134">
        <v>6000000</v>
      </c>
      <c r="F632" s="16" t="s">
        <v>18</v>
      </c>
    </row>
    <row r="633" spans="1:6" ht="30">
      <c r="A633" s="203"/>
      <c r="B633" s="203"/>
      <c r="C633" s="125" t="s">
        <v>1421</v>
      </c>
      <c r="D633" s="113">
        <v>1</v>
      </c>
      <c r="E633" s="134">
        <v>41120514</v>
      </c>
      <c r="F633" s="16" t="s">
        <v>18</v>
      </c>
    </row>
    <row r="634" spans="1:6" ht="30">
      <c r="A634" s="203"/>
      <c r="B634" s="203"/>
      <c r="C634" s="125" t="s">
        <v>1422</v>
      </c>
      <c r="D634" s="113">
        <v>3</v>
      </c>
      <c r="E634" s="134">
        <v>968610</v>
      </c>
      <c r="F634" s="16" t="s">
        <v>18</v>
      </c>
    </row>
    <row r="635" spans="1:6" ht="30">
      <c r="A635" s="203"/>
      <c r="B635" s="203"/>
      <c r="C635" s="125" t="s">
        <v>1423</v>
      </c>
      <c r="D635" s="113">
        <v>1</v>
      </c>
      <c r="E635" s="134">
        <v>4385574.26</v>
      </c>
      <c r="F635" s="16" t="s">
        <v>18</v>
      </c>
    </row>
    <row r="636" spans="1:6" ht="30">
      <c r="A636" s="203"/>
      <c r="B636" s="203"/>
      <c r="C636" s="125" t="s">
        <v>1424</v>
      </c>
      <c r="D636" s="113">
        <v>1</v>
      </c>
      <c r="E636" s="134">
        <v>74120000</v>
      </c>
      <c r="F636" s="16" t="s">
        <v>18</v>
      </c>
    </row>
    <row r="637" spans="1:6" ht="30">
      <c r="A637" s="203"/>
      <c r="B637" s="203"/>
      <c r="C637" s="125" t="s">
        <v>1425</v>
      </c>
      <c r="D637" s="113">
        <v>2</v>
      </c>
      <c r="E637" s="134">
        <v>11000000</v>
      </c>
      <c r="F637" s="16" t="s">
        <v>18</v>
      </c>
    </row>
    <row r="638" spans="1:6" ht="30">
      <c r="A638" s="203"/>
      <c r="B638" s="203"/>
      <c r="C638" s="125" t="s">
        <v>1426</v>
      </c>
      <c r="D638" s="113">
        <v>11</v>
      </c>
      <c r="E638" s="134">
        <v>2244781</v>
      </c>
      <c r="F638" s="16" t="s">
        <v>18</v>
      </c>
    </row>
    <row r="639" spans="1:6" ht="60">
      <c r="A639" s="203"/>
      <c r="B639" s="203"/>
      <c r="C639" s="125" t="s">
        <v>1450</v>
      </c>
      <c r="D639" s="113">
        <v>1</v>
      </c>
      <c r="E639" s="134">
        <v>427039410</v>
      </c>
      <c r="F639" s="16" t="s">
        <v>18</v>
      </c>
    </row>
    <row r="640" spans="1:6" ht="75">
      <c r="A640" s="203"/>
      <c r="B640" s="203"/>
      <c r="C640" s="125" t="s">
        <v>1427</v>
      </c>
      <c r="D640" s="113">
        <v>1</v>
      </c>
      <c r="E640" s="134">
        <v>305169100</v>
      </c>
      <c r="F640" s="16" t="s">
        <v>18</v>
      </c>
    </row>
    <row r="641" spans="1:6" ht="30">
      <c r="A641" s="203"/>
      <c r="B641" s="203"/>
      <c r="C641" s="125" t="s">
        <v>1428</v>
      </c>
      <c r="D641" s="113">
        <v>1</v>
      </c>
      <c r="E641" s="134">
        <v>9281012.48</v>
      </c>
      <c r="F641" s="16" t="s">
        <v>18</v>
      </c>
    </row>
    <row r="642" spans="1:6" ht="45">
      <c r="A642" s="203"/>
      <c r="B642" s="203"/>
      <c r="C642" s="125" t="s">
        <v>1429</v>
      </c>
      <c r="D642" s="113">
        <v>1</v>
      </c>
      <c r="E642" s="134">
        <v>19982789</v>
      </c>
      <c r="F642" s="16" t="s">
        <v>18</v>
      </c>
    </row>
    <row r="643" spans="1:6" ht="30">
      <c r="A643" s="203"/>
      <c r="B643" s="203"/>
      <c r="C643" s="125" t="s">
        <v>1430</v>
      </c>
      <c r="D643" s="113">
        <v>2</v>
      </c>
      <c r="E643" s="134">
        <v>990000</v>
      </c>
      <c r="F643" s="16" t="s">
        <v>18</v>
      </c>
    </row>
    <row r="644" spans="1:6" ht="30">
      <c r="A644" s="203"/>
      <c r="B644" s="203"/>
      <c r="C644" s="125" t="s">
        <v>1431</v>
      </c>
      <c r="D644" s="113">
        <v>1</v>
      </c>
      <c r="E644" s="134">
        <v>1665440</v>
      </c>
      <c r="F644" s="16" t="s">
        <v>18</v>
      </c>
    </row>
    <row r="645" spans="1:6" ht="30">
      <c r="A645" s="203"/>
      <c r="B645" s="203"/>
      <c r="C645" s="125" t="s">
        <v>1432</v>
      </c>
      <c r="D645" s="113">
        <v>1</v>
      </c>
      <c r="E645" s="134">
        <v>20181280</v>
      </c>
      <c r="F645" s="16" t="s">
        <v>18</v>
      </c>
    </row>
    <row r="646" spans="1:6" ht="30">
      <c r="A646" s="203"/>
      <c r="B646" s="203"/>
      <c r="C646" s="125" t="s">
        <v>1433</v>
      </c>
      <c r="D646" s="113">
        <v>7</v>
      </c>
      <c r="E646" s="134">
        <v>7000000</v>
      </c>
      <c r="F646" s="16" t="s">
        <v>18</v>
      </c>
    </row>
    <row r="647" spans="1:6" ht="30">
      <c r="A647" s="203"/>
      <c r="B647" s="203"/>
      <c r="C647" s="125" t="s">
        <v>1511</v>
      </c>
      <c r="D647" s="113">
        <v>312</v>
      </c>
      <c r="E647" s="134">
        <v>12488800</v>
      </c>
      <c r="F647" s="16" t="s">
        <v>18</v>
      </c>
    </row>
    <row r="648" spans="1:6" ht="45">
      <c r="A648" s="203"/>
      <c r="B648" s="203"/>
      <c r="C648" s="125" t="s">
        <v>1434</v>
      </c>
      <c r="D648" s="113">
        <v>1</v>
      </c>
      <c r="E648" s="134">
        <v>2770350</v>
      </c>
      <c r="F648" s="16" t="s">
        <v>18</v>
      </c>
    </row>
    <row r="649" spans="1:6" ht="60">
      <c r="A649" s="203"/>
      <c r="B649" s="203"/>
      <c r="C649" s="125" t="s">
        <v>1435</v>
      </c>
      <c r="D649" s="113">
        <v>1</v>
      </c>
      <c r="E649" s="134">
        <v>1965350</v>
      </c>
      <c r="F649" s="16" t="s">
        <v>18</v>
      </c>
    </row>
    <row r="650" spans="1:6" ht="30">
      <c r="A650" s="203"/>
      <c r="B650" s="203"/>
      <c r="C650" s="125" t="s">
        <v>1436</v>
      </c>
      <c r="D650" s="113">
        <v>2</v>
      </c>
      <c r="E650" s="134">
        <v>700000</v>
      </c>
      <c r="F650" s="16" t="s">
        <v>18</v>
      </c>
    </row>
    <row r="651" spans="1:6" ht="30">
      <c r="A651" s="203"/>
      <c r="B651" s="203"/>
      <c r="C651" s="125" t="s">
        <v>1437</v>
      </c>
      <c r="D651" s="113">
        <v>3</v>
      </c>
      <c r="E651" s="134">
        <v>1470000</v>
      </c>
      <c r="F651" s="16" t="s">
        <v>18</v>
      </c>
    </row>
    <row r="652" spans="1:6" ht="30">
      <c r="A652" s="203"/>
      <c r="B652" s="203"/>
      <c r="C652" s="125" t="s">
        <v>1511</v>
      </c>
      <c r="D652" s="113">
        <v>750</v>
      </c>
      <c r="E652" s="134">
        <v>259990400</v>
      </c>
      <c r="F652" s="16" t="s">
        <v>18</v>
      </c>
    </row>
    <row r="653" spans="1:6" ht="21" customHeight="1">
      <c r="A653" s="203"/>
      <c r="B653" s="203"/>
      <c r="C653" s="125" t="s">
        <v>996</v>
      </c>
      <c r="D653" s="113">
        <v>9000</v>
      </c>
      <c r="E653" s="134">
        <v>18000000</v>
      </c>
      <c r="F653" s="16" t="s">
        <v>905</v>
      </c>
    </row>
    <row r="654" spans="1:6" ht="30">
      <c r="A654" s="203"/>
      <c r="B654" s="203"/>
      <c r="C654" s="125" t="s">
        <v>581</v>
      </c>
      <c r="D654" s="113">
        <v>65000</v>
      </c>
      <c r="E654" s="134">
        <v>663500000</v>
      </c>
      <c r="F654" s="16" t="s">
        <v>18</v>
      </c>
    </row>
    <row r="655" spans="1:6" ht="45">
      <c r="A655" s="203"/>
      <c r="B655" s="203"/>
      <c r="C655" s="125" t="s">
        <v>1438</v>
      </c>
      <c r="D655" s="113">
        <v>2</v>
      </c>
      <c r="E655" s="134">
        <v>48085552</v>
      </c>
      <c r="F655" s="16" t="s">
        <v>18</v>
      </c>
    </row>
    <row r="656" spans="1:6" ht="45">
      <c r="A656" s="203"/>
      <c r="B656" s="203"/>
      <c r="C656" s="125" t="s">
        <v>1439</v>
      </c>
      <c r="D656" s="113">
        <v>1</v>
      </c>
      <c r="E656" s="134">
        <v>6326080</v>
      </c>
      <c r="F656" s="16" t="s">
        <v>18</v>
      </c>
    </row>
    <row r="657" spans="1:6" ht="30">
      <c r="A657" s="203"/>
      <c r="B657" s="203"/>
      <c r="C657" s="125" t="s">
        <v>1440</v>
      </c>
      <c r="D657" s="113">
        <v>1</v>
      </c>
      <c r="E657" s="134">
        <v>6919150</v>
      </c>
      <c r="F657" s="16" t="s">
        <v>18</v>
      </c>
    </row>
    <row r="658" spans="1:6" ht="45">
      <c r="A658" s="203"/>
      <c r="B658" s="203"/>
      <c r="C658" s="125" t="s">
        <v>1441</v>
      </c>
      <c r="D658" s="113">
        <v>15</v>
      </c>
      <c r="E658" s="134">
        <v>6750000</v>
      </c>
      <c r="F658" s="16" t="s">
        <v>18</v>
      </c>
    </row>
    <row r="659" spans="1:6" ht="30">
      <c r="A659" s="203"/>
      <c r="B659" s="203"/>
      <c r="C659" s="125" t="s">
        <v>1442</v>
      </c>
      <c r="D659" s="113">
        <v>1</v>
      </c>
      <c r="E659" s="134">
        <v>60999462</v>
      </c>
      <c r="F659" s="16" t="s">
        <v>18</v>
      </c>
    </row>
    <row r="660" spans="1:6" ht="45">
      <c r="A660" s="203"/>
      <c r="B660" s="203"/>
      <c r="C660" s="125" t="s">
        <v>1443</v>
      </c>
      <c r="D660" s="113">
        <v>1</v>
      </c>
      <c r="E660" s="134">
        <v>3771000</v>
      </c>
      <c r="F660" s="16" t="s">
        <v>18</v>
      </c>
    </row>
    <row r="661" spans="1:6" ht="60">
      <c r="A661" s="203"/>
      <c r="B661" s="203"/>
      <c r="C661" s="125" t="s">
        <v>1444</v>
      </c>
      <c r="D661" s="113">
        <v>4</v>
      </c>
      <c r="E661" s="134">
        <v>43810412</v>
      </c>
      <c r="F661" s="16" t="s">
        <v>18</v>
      </c>
    </row>
    <row r="662" spans="1:6" ht="45">
      <c r="A662" s="203"/>
      <c r="B662" s="203"/>
      <c r="C662" s="125" t="s">
        <v>1445</v>
      </c>
      <c r="D662" s="113">
        <v>1</v>
      </c>
      <c r="E662" s="134">
        <v>11719924</v>
      </c>
      <c r="F662" s="16" t="s">
        <v>18</v>
      </c>
    </row>
    <row r="663" spans="1:6" ht="45">
      <c r="A663" s="203"/>
      <c r="B663" s="203"/>
      <c r="C663" s="125" t="s">
        <v>1446</v>
      </c>
      <c r="D663" s="113">
        <v>3</v>
      </c>
      <c r="E663" s="134">
        <v>25785666</v>
      </c>
      <c r="F663" s="16" t="s">
        <v>18</v>
      </c>
    </row>
    <row r="664" spans="1:6" ht="30">
      <c r="A664" s="204"/>
      <c r="B664" s="204"/>
      <c r="C664" s="125" t="s">
        <v>1447</v>
      </c>
      <c r="D664" s="113">
        <v>1</v>
      </c>
      <c r="E664" s="134">
        <v>23125760</v>
      </c>
      <c r="F664" s="16" t="s">
        <v>18</v>
      </c>
    </row>
  </sheetData>
  <sheetProtection/>
  <mergeCells count="14">
    <mergeCell ref="A8:A205"/>
    <mergeCell ref="B8:B205"/>
    <mergeCell ref="A4:A7"/>
    <mergeCell ref="B4:B7"/>
    <mergeCell ref="B393:B664"/>
    <mergeCell ref="A393:A664"/>
    <mergeCell ref="A1:F1"/>
    <mergeCell ref="A2:A3"/>
    <mergeCell ref="B2:B3"/>
    <mergeCell ref="C2:C3"/>
    <mergeCell ref="D2:E2"/>
    <mergeCell ref="F2:F3"/>
    <mergeCell ref="B206:B392"/>
    <mergeCell ref="A206:A392"/>
  </mergeCells>
  <printOptions/>
  <pageMargins left="0.2" right="0.2" top="0.47" bottom="0.7480314960629921"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theme="4"/>
  </sheetPr>
  <dimension ref="A2:M9"/>
  <sheetViews>
    <sheetView zoomScale="90" zoomScaleNormal="90" zoomScalePageLayoutView="0" workbookViewId="0" topLeftCell="A1">
      <selection activeCell="H8" sqref="H8"/>
    </sheetView>
  </sheetViews>
  <sheetFormatPr defaultColWidth="12.57421875" defaultRowHeight="15"/>
  <cols>
    <col min="1" max="1" width="3.8515625" style="0" customWidth="1"/>
    <col min="2" max="2" width="12.57421875" style="0" customWidth="1"/>
    <col min="3" max="4" width="25.00390625" style="0" customWidth="1"/>
    <col min="5" max="5" width="20.57421875" style="0" bestFit="1" customWidth="1"/>
    <col min="6" max="6" width="23.7109375" style="0" customWidth="1"/>
    <col min="7" max="7" width="16.140625" style="0" hidden="1" customWidth="1"/>
    <col min="8" max="8" width="16.00390625" style="0" bestFit="1" customWidth="1"/>
    <col min="9" max="9" width="21.00390625" style="0" customWidth="1"/>
    <col min="10" max="10" width="19.57421875" style="0" customWidth="1"/>
    <col min="11" max="12" width="15.8515625" style="0" customWidth="1"/>
    <col min="13" max="13" width="17.00390625" style="0" customWidth="1"/>
    <col min="14" max="254" width="9.00390625" style="0" customWidth="1"/>
    <col min="255" max="255" width="3.8515625" style="0" customWidth="1"/>
  </cols>
  <sheetData>
    <row r="2" spans="2:13" ht="48" customHeight="1">
      <c r="B2" s="210" t="s">
        <v>1019</v>
      </c>
      <c r="C2" s="210"/>
      <c r="D2" s="210"/>
      <c r="E2" s="210"/>
      <c r="F2" s="210"/>
      <c r="G2" s="210"/>
      <c r="H2" s="210"/>
      <c r="I2" s="210"/>
      <c r="J2" s="210"/>
      <c r="K2" s="210"/>
      <c r="L2" s="210"/>
      <c r="M2" s="210"/>
    </row>
    <row r="4" spans="1:13" ht="96" customHeight="1">
      <c r="A4" s="211" t="s">
        <v>0</v>
      </c>
      <c r="B4" s="211" t="s">
        <v>21</v>
      </c>
      <c r="C4" s="211" t="s">
        <v>28</v>
      </c>
      <c r="D4" s="211" t="s">
        <v>29</v>
      </c>
      <c r="E4" s="211" t="s">
        <v>30</v>
      </c>
      <c r="F4" s="211" t="s">
        <v>31</v>
      </c>
      <c r="G4" s="9" t="s">
        <v>17</v>
      </c>
      <c r="H4" s="213" t="s">
        <v>32</v>
      </c>
      <c r="I4" s="214"/>
      <c r="J4" s="211" t="s">
        <v>35</v>
      </c>
      <c r="K4" s="211" t="s">
        <v>37</v>
      </c>
      <c r="L4" s="211" t="s">
        <v>38</v>
      </c>
      <c r="M4" s="211" t="s">
        <v>39</v>
      </c>
    </row>
    <row r="5" spans="1:13" ht="96" customHeight="1">
      <c r="A5" s="212"/>
      <c r="B5" s="212"/>
      <c r="C5" s="212"/>
      <c r="D5" s="212"/>
      <c r="E5" s="212"/>
      <c r="F5" s="212"/>
      <c r="G5" s="9"/>
      <c r="H5" s="9" t="s">
        <v>33</v>
      </c>
      <c r="I5" s="9" t="s">
        <v>34</v>
      </c>
      <c r="J5" s="212"/>
      <c r="K5" s="212"/>
      <c r="L5" s="212"/>
      <c r="M5" s="212"/>
    </row>
    <row r="6" spans="1:13" ht="39.75" customHeight="1">
      <c r="A6" s="35">
        <v>1</v>
      </c>
      <c r="B6" s="39" t="s">
        <v>27</v>
      </c>
      <c r="C6" s="15">
        <v>0</v>
      </c>
      <c r="D6" s="15"/>
      <c r="E6" s="16"/>
      <c r="F6" s="39"/>
      <c r="G6" s="10"/>
      <c r="H6" s="15"/>
      <c r="I6" s="40"/>
      <c r="J6" s="11"/>
      <c r="K6" s="15"/>
      <c r="L6" s="10"/>
      <c r="M6" s="11"/>
    </row>
    <row r="7" spans="1:13" ht="39.75" customHeight="1">
      <c r="A7" s="39">
        <v>2</v>
      </c>
      <c r="B7" s="39" t="s">
        <v>43</v>
      </c>
      <c r="C7" s="15">
        <v>0</v>
      </c>
      <c r="D7" s="15"/>
      <c r="E7" s="16"/>
      <c r="F7" s="39"/>
      <c r="G7" s="10"/>
      <c r="H7" s="15"/>
      <c r="I7" s="40"/>
      <c r="J7" s="11"/>
      <c r="K7" s="15"/>
      <c r="L7" s="10"/>
      <c r="M7" s="11"/>
    </row>
    <row r="8" spans="1:13" ht="39.75" customHeight="1">
      <c r="A8" s="39">
        <v>3</v>
      </c>
      <c r="B8" s="39" t="s">
        <v>51</v>
      </c>
      <c r="C8" s="15">
        <v>0</v>
      </c>
      <c r="D8" s="15"/>
      <c r="E8" s="16"/>
      <c r="F8" s="39"/>
      <c r="G8" s="10"/>
      <c r="H8" s="15"/>
      <c r="I8" s="40"/>
      <c r="J8" s="11"/>
      <c r="K8" s="15"/>
      <c r="L8" s="10"/>
      <c r="M8" s="11"/>
    </row>
    <row r="9" spans="1:13" ht="39.75" customHeight="1">
      <c r="A9" s="39">
        <v>4</v>
      </c>
      <c r="B9" s="39" t="s">
        <v>107</v>
      </c>
      <c r="C9" s="15">
        <v>0</v>
      </c>
      <c r="D9" s="15"/>
      <c r="E9" s="16"/>
      <c r="F9" s="39"/>
      <c r="G9" s="10"/>
      <c r="H9" s="15"/>
      <c r="I9" s="40"/>
      <c r="J9" s="11"/>
      <c r="K9" s="15"/>
      <c r="L9" s="10"/>
      <c r="M9" s="11"/>
    </row>
  </sheetData>
  <sheetProtection/>
  <mergeCells count="12">
    <mergeCell ref="A4:A5"/>
    <mergeCell ref="B4:B5"/>
    <mergeCell ref="C4:C5"/>
    <mergeCell ref="D4:D5"/>
    <mergeCell ref="H4:I4"/>
    <mergeCell ref="J4:J5"/>
    <mergeCell ref="B2:M2"/>
    <mergeCell ref="M4:M5"/>
    <mergeCell ref="E4:E5"/>
    <mergeCell ref="F4:F5"/>
    <mergeCell ref="K4:K5"/>
    <mergeCell ref="L4:L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4"/>
  </sheetPr>
  <dimension ref="A2:P278"/>
  <sheetViews>
    <sheetView zoomScale="90" zoomScaleNormal="90" zoomScalePageLayoutView="0" workbookViewId="0" topLeftCell="A4">
      <pane ySplit="2" topLeftCell="A264" activePane="bottomLeft" state="frozen"/>
      <selection pane="topLeft" activeCell="A4" sqref="A4"/>
      <selection pane="bottomLeft" activeCell="D178" sqref="D178:D277"/>
    </sheetView>
  </sheetViews>
  <sheetFormatPr defaultColWidth="12.57421875" defaultRowHeight="15"/>
  <cols>
    <col min="1" max="1" width="3.8515625" style="4" customWidth="1"/>
    <col min="2" max="2" width="12.57421875" style="4" customWidth="1"/>
    <col min="3" max="4" width="25.00390625" style="4" customWidth="1"/>
    <col min="5" max="5" width="20.57421875" style="4" bestFit="1" customWidth="1"/>
    <col min="6" max="6" width="22.57421875" style="4" customWidth="1"/>
    <col min="7" max="7" width="0.13671875" style="4" customWidth="1"/>
    <col min="8" max="8" width="20.28125" style="4" bestFit="1" customWidth="1"/>
    <col min="9" max="9" width="31.28125" style="4" customWidth="1"/>
    <col min="10" max="10" width="19.57421875" style="4" customWidth="1"/>
    <col min="11" max="11" width="15.140625" style="4" customWidth="1"/>
    <col min="12" max="12" width="14.8515625" style="4" customWidth="1"/>
    <col min="13" max="13" width="17.57421875" style="4" customWidth="1"/>
    <col min="14" max="254" width="9.00390625" style="4" customWidth="1"/>
    <col min="255" max="255" width="3.8515625" style="4" customWidth="1"/>
    <col min="256" max="16384" width="12.57421875" style="4" customWidth="1"/>
  </cols>
  <sheetData>
    <row r="2" spans="2:13" ht="48" customHeight="1">
      <c r="B2" s="210" t="s">
        <v>1020</v>
      </c>
      <c r="C2" s="210"/>
      <c r="D2" s="210"/>
      <c r="E2" s="210"/>
      <c r="F2" s="210"/>
      <c r="G2" s="210"/>
      <c r="H2" s="210"/>
      <c r="I2" s="210"/>
      <c r="J2" s="210"/>
      <c r="K2" s="210"/>
      <c r="L2" s="210"/>
      <c r="M2" s="210"/>
    </row>
    <row r="4" spans="1:13" ht="39.75" customHeight="1">
      <c r="A4" s="211" t="s">
        <v>0</v>
      </c>
      <c r="B4" s="211" t="s">
        <v>21</v>
      </c>
      <c r="C4" s="211" t="s">
        <v>28</v>
      </c>
      <c r="D4" s="211" t="s">
        <v>29</v>
      </c>
      <c r="E4" s="211" t="s">
        <v>30</v>
      </c>
      <c r="F4" s="211" t="s">
        <v>31</v>
      </c>
      <c r="G4" s="9" t="s">
        <v>17</v>
      </c>
      <c r="H4" s="213" t="s">
        <v>32</v>
      </c>
      <c r="I4" s="214"/>
      <c r="J4" s="211" t="s">
        <v>35</v>
      </c>
      <c r="K4" s="211" t="s">
        <v>37</v>
      </c>
      <c r="L4" s="211" t="s">
        <v>38</v>
      </c>
      <c r="M4" s="211" t="s">
        <v>39</v>
      </c>
    </row>
    <row r="5" spans="1:16" ht="96" customHeight="1">
      <c r="A5" s="212"/>
      <c r="B5" s="212"/>
      <c r="C5" s="212"/>
      <c r="D5" s="212"/>
      <c r="E5" s="212"/>
      <c r="F5" s="212"/>
      <c r="G5" s="9"/>
      <c r="H5" s="9" t="s">
        <v>33</v>
      </c>
      <c r="I5" s="9" t="s">
        <v>34</v>
      </c>
      <c r="J5" s="212"/>
      <c r="K5" s="212"/>
      <c r="L5" s="212"/>
      <c r="M5" s="212"/>
      <c r="P5" s="4" t="s">
        <v>106</v>
      </c>
    </row>
    <row r="6" spans="1:13" ht="30">
      <c r="A6" s="39">
        <v>1</v>
      </c>
      <c r="B6" s="215" t="s">
        <v>27</v>
      </c>
      <c r="C6" s="15" t="s">
        <v>101</v>
      </c>
      <c r="D6" s="15" t="s">
        <v>18</v>
      </c>
      <c r="E6" s="16" t="s">
        <v>19</v>
      </c>
      <c r="F6" s="39" t="s">
        <v>202</v>
      </c>
      <c r="G6" s="10"/>
      <c r="H6" s="15" t="s">
        <v>105</v>
      </c>
      <c r="I6" s="40" t="s">
        <v>232</v>
      </c>
      <c r="J6" s="11" t="s">
        <v>241</v>
      </c>
      <c r="K6" s="15">
        <v>10</v>
      </c>
      <c r="L6" s="10">
        <f aca="true" t="shared" si="0" ref="L6:L26">M6/K6</f>
        <v>44000</v>
      </c>
      <c r="M6" s="11">
        <v>440000</v>
      </c>
    </row>
    <row r="7" spans="1:13" ht="30">
      <c r="A7" s="39">
        <v>2</v>
      </c>
      <c r="B7" s="216"/>
      <c r="C7" s="15" t="s">
        <v>248</v>
      </c>
      <c r="D7" s="15" t="s">
        <v>18</v>
      </c>
      <c r="E7" s="16" t="s">
        <v>19</v>
      </c>
      <c r="F7" s="39" t="s">
        <v>203</v>
      </c>
      <c r="G7" s="10"/>
      <c r="H7" s="15" t="s">
        <v>105</v>
      </c>
      <c r="I7" s="40" t="s">
        <v>232</v>
      </c>
      <c r="J7" s="11" t="s">
        <v>242</v>
      </c>
      <c r="K7" s="15">
        <v>25</v>
      </c>
      <c r="L7" s="10">
        <f t="shared" si="0"/>
        <v>124000</v>
      </c>
      <c r="M7" s="11">
        <v>3100000</v>
      </c>
    </row>
    <row r="8" spans="1:13" ht="30">
      <c r="A8" s="39">
        <v>3</v>
      </c>
      <c r="B8" s="216"/>
      <c r="C8" s="15" t="s">
        <v>249</v>
      </c>
      <c r="D8" s="15" t="s">
        <v>18</v>
      </c>
      <c r="E8" s="16" t="s">
        <v>19</v>
      </c>
      <c r="F8" s="39" t="s">
        <v>204</v>
      </c>
      <c r="G8" s="10"/>
      <c r="H8" s="15" t="s">
        <v>105</v>
      </c>
      <c r="I8" s="40" t="s">
        <v>232</v>
      </c>
      <c r="J8" s="11" t="s">
        <v>243</v>
      </c>
      <c r="K8" s="15">
        <v>4</v>
      </c>
      <c r="L8" s="10">
        <f t="shared" si="0"/>
        <v>750000</v>
      </c>
      <c r="M8" s="11">
        <v>3000000</v>
      </c>
    </row>
    <row r="9" spans="1:13" ht="30">
      <c r="A9" s="39">
        <v>4</v>
      </c>
      <c r="B9" s="216"/>
      <c r="C9" s="15" t="s">
        <v>103</v>
      </c>
      <c r="D9" s="15" t="s">
        <v>18</v>
      </c>
      <c r="E9" s="16" t="s">
        <v>19</v>
      </c>
      <c r="F9" s="39" t="s">
        <v>205</v>
      </c>
      <c r="G9" s="41"/>
      <c r="H9" s="15" t="s">
        <v>223</v>
      </c>
      <c r="I9" s="40" t="s">
        <v>233</v>
      </c>
      <c r="J9" s="11" t="s">
        <v>243</v>
      </c>
      <c r="K9" s="15">
        <v>50</v>
      </c>
      <c r="L9" s="10">
        <f t="shared" si="0"/>
        <v>4898</v>
      </c>
      <c r="M9" s="11">
        <v>244900</v>
      </c>
    </row>
    <row r="10" spans="1:13" ht="30">
      <c r="A10" s="39">
        <v>5</v>
      </c>
      <c r="B10" s="216"/>
      <c r="C10" s="15" t="s">
        <v>250</v>
      </c>
      <c r="D10" s="15" t="s">
        <v>18</v>
      </c>
      <c r="E10" s="16" t="s">
        <v>20</v>
      </c>
      <c r="F10" s="39" t="s">
        <v>206</v>
      </c>
      <c r="G10" s="41"/>
      <c r="H10" s="15" t="s">
        <v>224</v>
      </c>
      <c r="I10" s="40" t="s">
        <v>234</v>
      </c>
      <c r="J10" s="11" t="s">
        <v>36</v>
      </c>
      <c r="K10" s="15">
        <v>500</v>
      </c>
      <c r="L10" s="10">
        <f t="shared" si="0"/>
        <v>6100</v>
      </c>
      <c r="M10" s="11">
        <v>3050000</v>
      </c>
    </row>
    <row r="11" spans="1:13" ht="30">
      <c r="A11" s="39">
        <v>6</v>
      </c>
      <c r="B11" s="216"/>
      <c r="C11" s="15" t="s">
        <v>251</v>
      </c>
      <c r="D11" s="15" t="s">
        <v>247</v>
      </c>
      <c r="E11" s="16" t="s">
        <v>19</v>
      </c>
      <c r="F11" s="39" t="s">
        <v>207</v>
      </c>
      <c r="G11" s="41"/>
      <c r="H11" s="15" t="s">
        <v>225</v>
      </c>
      <c r="I11" s="40" t="s">
        <v>235</v>
      </c>
      <c r="J11" s="11" t="s">
        <v>36</v>
      </c>
      <c r="K11" s="15">
        <v>100</v>
      </c>
      <c r="L11" s="10">
        <f t="shared" si="0"/>
        <v>13200</v>
      </c>
      <c r="M11" s="11">
        <v>1320000</v>
      </c>
    </row>
    <row r="12" spans="1:13" ht="30">
      <c r="A12" s="39">
        <v>7</v>
      </c>
      <c r="B12" s="216"/>
      <c r="C12" s="15" t="s">
        <v>252</v>
      </c>
      <c r="D12" s="15" t="s">
        <v>18</v>
      </c>
      <c r="E12" s="16" t="s">
        <v>19</v>
      </c>
      <c r="F12" s="39" t="s">
        <v>208</v>
      </c>
      <c r="G12" s="42"/>
      <c r="H12" s="15" t="s">
        <v>226</v>
      </c>
      <c r="I12" s="40" t="s">
        <v>236</v>
      </c>
      <c r="J12" s="11" t="s">
        <v>36</v>
      </c>
      <c r="K12" s="15">
        <v>15</v>
      </c>
      <c r="L12" s="10">
        <f t="shared" si="0"/>
        <v>37996</v>
      </c>
      <c r="M12" s="11">
        <v>569940</v>
      </c>
    </row>
    <row r="13" spans="1:13" ht="30">
      <c r="A13" s="39">
        <v>8</v>
      </c>
      <c r="B13" s="216"/>
      <c r="C13" s="15" t="s">
        <v>250</v>
      </c>
      <c r="D13" s="15" t="s">
        <v>18</v>
      </c>
      <c r="E13" s="16" t="s">
        <v>20</v>
      </c>
      <c r="F13" s="39" t="s">
        <v>209</v>
      </c>
      <c r="G13" s="42"/>
      <c r="H13" s="15" t="s">
        <v>104</v>
      </c>
      <c r="I13" s="40" t="s">
        <v>237</v>
      </c>
      <c r="J13" s="11" t="s">
        <v>36</v>
      </c>
      <c r="K13" s="15">
        <v>500</v>
      </c>
      <c r="L13" s="10">
        <f t="shared" si="0"/>
        <v>6900</v>
      </c>
      <c r="M13" s="11">
        <v>3450000</v>
      </c>
    </row>
    <row r="14" spans="1:13" ht="75">
      <c r="A14" s="39">
        <v>9</v>
      </c>
      <c r="B14" s="216"/>
      <c r="C14" s="15" t="s">
        <v>248</v>
      </c>
      <c r="D14" s="15" t="s">
        <v>18</v>
      </c>
      <c r="E14" s="16" t="s">
        <v>19</v>
      </c>
      <c r="F14" s="39" t="s">
        <v>210</v>
      </c>
      <c r="G14" s="42"/>
      <c r="H14" s="15" t="s">
        <v>227</v>
      </c>
      <c r="I14" s="40" t="s">
        <v>56</v>
      </c>
      <c r="J14" s="11" t="s">
        <v>242</v>
      </c>
      <c r="K14" s="15">
        <v>2</v>
      </c>
      <c r="L14" s="10">
        <f t="shared" si="0"/>
        <v>118000</v>
      </c>
      <c r="M14" s="11">
        <v>236000</v>
      </c>
    </row>
    <row r="15" spans="1:13" ht="30">
      <c r="A15" s="39">
        <v>10</v>
      </c>
      <c r="B15" s="216"/>
      <c r="C15" s="15" t="s">
        <v>100</v>
      </c>
      <c r="D15" s="15" t="s">
        <v>18</v>
      </c>
      <c r="E15" s="16" t="s">
        <v>19</v>
      </c>
      <c r="F15" s="39" t="s">
        <v>211</v>
      </c>
      <c r="G15" s="42"/>
      <c r="H15" s="15" t="s">
        <v>228</v>
      </c>
      <c r="I15" s="40" t="s">
        <v>238</v>
      </c>
      <c r="J15" s="11" t="s">
        <v>36</v>
      </c>
      <c r="K15" s="15">
        <v>100</v>
      </c>
      <c r="L15" s="10">
        <f t="shared" si="0"/>
        <v>12340</v>
      </c>
      <c r="M15" s="11">
        <v>1234000</v>
      </c>
    </row>
    <row r="16" spans="1:13" ht="30">
      <c r="A16" s="39">
        <v>11</v>
      </c>
      <c r="B16" s="216"/>
      <c r="C16" s="15" t="s">
        <v>253</v>
      </c>
      <c r="D16" s="15" t="s">
        <v>18</v>
      </c>
      <c r="E16" s="16" t="s">
        <v>19</v>
      </c>
      <c r="F16" s="39" t="s">
        <v>212</v>
      </c>
      <c r="G16" s="42"/>
      <c r="H16" s="15" t="s">
        <v>105</v>
      </c>
      <c r="I16" s="40" t="s">
        <v>232</v>
      </c>
      <c r="J16" s="11" t="s">
        <v>36</v>
      </c>
      <c r="K16" s="15">
        <v>50</v>
      </c>
      <c r="L16" s="10">
        <f t="shared" si="0"/>
        <v>14900</v>
      </c>
      <c r="M16" s="11">
        <v>745000</v>
      </c>
    </row>
    <row r="17" spans="1:13" ht="30">
      <c r="A17" s="39">
        <v>12</v>
      </c>
      <c r="B17" s="216"/>
      <c r="C17" s="15" t="s">
        <v>101</v>
      </c>
      <c r="D17" s="15" t="s">
        <v>18</v>
      </c>
      <c r="E17" s="16" t="s">
        <v>19</v>
      </c>
      <c r="F17" s="39" t="s">
        <v>213</v>
      </c>
      <c r="G17" s="42"/>
      <c r="H17" s="15" t="s">
        <v>105</v>
      </c>
      <c r="I17" s="40" t="s">
        <v>232</v>
      </c>
      <c r="J17" s="11" t="s">
        <v>241</v>
      </c>
      <c r="K17" s="15">
        <v>10</v>
      </c>
      <c r="L17" s="10">
        <f t="shared" si="0"/>
        <v>46000</v>
      </c>
      <c r="M17" s="11">
        <v>460000</v>
      </c>
    </row>
    <row r="18" spans="1:13" ht="30">
      <c r="A18" s="39">
        <v>13</v>
      </c>
      <c r="B18" s="216"/>
      <c r="C18" s="15" t="s">
        <v>100</v>
      </c>
      <c r="D18" s="15" t="s">
        <v>18</v>
      </c>
      <c r="E18" s="16" t="s">
        <v>19</v>
      </c>
      <c r="F18" s="39" t="s">
        <v>214</v>
      </c>
      <c r="G18" s="42"/>
      <c r="H18" s="15" t="s">
        <v>228</v>
      </c>
      <c r="I18" s="40" t="s">
        <v>238</v>
      </c>
      <c r="J18" s="11" t="s">
        <v>36</v>
      </c>
      <c r="K18" s="15">
        <v>100</v>
      </c>
      <c r="L18" s="10">
        <f t="shared" si="0"/>
        <v>9800</v>
      </c>
      <c r="M18" s="11">
        <v>980000</v>
      </c>
    </row>
    <row r="19" spans="1:13" ht="30">
      <c r="A19" s="39">
        <v>14</v>
      </c>
      <c r="B19" s="216"/>
      <c r="C19" s="15" t="s">
        <v>254</v>
      </c>
      <c r="D19" s="15" t="s">
        <v>18</v>
      </c>
      <c r="E19" s="16" t="s">
        <v>19</v>
      </c>
      <c r="F19" s="39" t="s">
        <v>215</v>
      </c>
      <c r="G19" s="42"/>
      <c r="H19" s="15" t="s">
        <v>105</v>
      </c>
      <c r="I19" s="40" t="s">
        <v>232</v>
      </c>
      <c r="J19" s="11" t="s">
        <v>36</v>
      </c>
      <c r="K19" s="15">
        <v>5</v>
      </c>
      <c r="L19" s="10">
        <f t="shared" si="0"/>
        <v>148000</v>
      </c>
      <c r="M19" s="11">
        <v>740000</v>
      </c>
    </row>
    <row r="20" spans="1:13" ht="30">
      <c r="A20" s="39">
        <v>15</v>
      </c>
      <c r="B20" s="216"/>
      <c r="C20" s="15" t="s">
        <v>255</v>
      </c>
      <c r="D20" s="15" t="s">
        <v>18</v>
      </c>
      <c r="E20" s="16" t="s">
        <v>19</v>
      </c>
      <c r="F20" s="39" t="s">
        <v>216</v>
      </c>
      <c r="G20" s="42"/>
      <c r="H20" s="15" t="s">
        <v>105</v>
      </c>
      <c r="I20" s="40" t="s">
        <v>232</v>
      </c>
      <c r="J20" s="11" t="s">
        <v>36</v>
      </c>
      <c r="K20" s="15">
        <v>20</v>
      </c>
      <c r="L20" s="10">
        <f t="shared" si="0"/>
        <v>17000</v>
      </c>
      <c r="M20" s="11">
        <v>340000</v>
      </c>
    </row>
    <row r="21" spans="1:13" ht="30">
      <c r="A21" s="39">
        <v>16</v>
      </c>
      <c r="B21" s="216"/>
      <c r="C21" s="15" t="s">
        <v>246</v>
      </c>
      <c r="D21" s="15" t="s">
        <v>18</v>
      </c>
      <c r="E21" s="16" t="s">
        <v>19</v>
      </c>
      <c r="F21" s="39" t="s">
        <v>217</v>
      </c>
      <c r="G21" s="42"/>
      <c r="H21" s="15" t="s">
        <v>229</v>
      </c>
      <c r="I21" s="40" t="s">
        <v>239</v>
      </c>
      <c r="J21" s="11" t="s">
        <v>36</v>
      </c>
      <c r="K21" s="15">
        <v>50</v>
      </c>
      <c r="L21" s="10">
        <f t="shared" si="0"/>
        <v>49995</v>
      </c>
      <c r="M21" s="11">
        <v>2499750</v>
      </c>
    </row>
    <row r="22" spans="1:13" ht="45">
      <c r="A22" s="39">
        <v>17</v>
      </c>
      <c r="B22" s="216"/>
      <c r="C22" s="15" t="s">
        <v>256</v>
      </c>
      <c r="D22" s="15" t="s">
        <v>18</v>
      </c>
      <c r="E22" s="16" t="s">
        <v>19</v>
      </c>
      <c r="F22" s="39" t="s">
        <v>218</v>
      </c>
      <c r="G22" s="42"/>
      <c r="H22" s="15" t="s">
        <v>230</v>
      </c>
      <c r="I22" s="40" t="s">
        <v>56</v>
      </c>
      <c r="J22" s="11" t="s">
        <v>36</v>
      </c>
      <c r="K22" s="15">
        <v>10</v>
      </c>
      <c r="L22" s="10">
        <f t="shared" si="0"/>
        <v>29750</v>
      </c>
      <c r="M22" s="11">
        <v>297500</v>
      </c>
    </row>
    <row r="23" spans="1:13" ht="45">
      <c r="A23" s="39">
        <v>18</v>
      </c>
      <c r="B23" s="216"/>
      <c r="C23" s="15" t="s">
        <v>257</v>
      </c>
      <c r="D23" s="15" t="s">
        <v>18</v>
      </c>
      <c r="E23" s="16" t="s">
        <v>19</v>
      </c>
      <c r="F23" s="39" t="s">
        <v>219</v>
      </c>
      <c r="G23" s="42"/>
      <c r="H23" s="15" t="s">
        <v>231</v>
      </c>
      <c r="I23" s="40" t="s">
        <v>240</v>
      </c>
      <c r="J23" s="11" t="s">
        <v>244</v>
      </c>
      <c r="K23" s="15">
        <v>500</v>
      </c>
      <c r="L23" s="10">
        <f t="shared" si="0"/>
        <v>2744</v>
      </c>
      <c r="M23" s="11">
        <v>1372000</v>
      </c>
    </row>
    <row r="24" spans="1:13" ht="30">
      <c r="A24" s="39">
        <v>19</v>
      </c>
      <c r="B24" s="216"/>
      <c r="C24" s="15" t="s">
        <v>258</v>
      </c>
      <c r="D24" s="15" t="s">
        <v>18</v>
      </c>
      <c r="E24" s="16" t="s">
        <v>19</v>
      </c>
      <c r="F24" s="39" t="s">
        <v>220</v>
      </c>
      <c r="H24" s="15" t="s">
        <v>105</v>
      </c>
      <c r="I24" s="40" t="s">
        <v>232</v>
      </c>
      <c r="J24" s="11" t="s">
        <v>36</v>
      </c>
      <c r="K24" s="15">
        <v>1000</v>
      </c>
      <c r="L24" s="10">
        <f t="shared" si="0"/>
        <v>9400</v>
      </c>
      <c r="M24" s="11">
        <v>9400000</v>
      </c>
    </row>
    <row r="25" spans="1:13" ht="30">
      <c r="A25" s="39">
        <v>20</v>
      </c>
      <c r="B25" s="216"/>
      <c r="C25" s="15" t="s">
        <v>102</v>
      </c>
      <c r="D25" s="15" t="s">
        <v>18</v>
      </c>
      <c r="E25" s="16" t="s">
        <v>19</v>
      </c>
      <c r="F25" s="39" t="s">
        <v>221</v>
      </c>
      <c r="H25" s="15" t="s">
        <v>105</v>
      </c>
      <c r="I25" s="40" t="s">
        <v>232</v>
      </c>
      <c r="J25" s="11" t="s">
        <v>245</v>
      </c>
      <c r="K25" s="15">
        <v>20</v>
      </c>
      <c r="L25" s="10">
        <f t="shared" si="0"/>
        <v>83000</v>
      </c>
      <c r="M25" s="11">
        <v>1660000</v>
      </c>
    </row>
    <row r="26" spans="1:13" ht="30">
      <c r="A26" s="39">
        <v>21</v>
      </c>
      <c r="B26" s="217"/>
      <c r="C26" s="15" t="s">
        <v>259</v>
      </c>
      <c r="D26" s="15" t="s">
        <v>18</v>
      </c>
      <c r="E26" s="16" t="s">
        <v>19</v>
      </c>
      <c r="F26" s="39" t="s">
        <v>222</v>
      </c>
      <c r="H26" s="15" t="s">
        <v>105</v>
      </c>
      <c r="I26" s="40" t="s">
        <v>232</v>
      </c>
      <c r="J26" s="11" t="s">
        <v>36</v>
      </c>
      <c r="K26" s="15">
        <v>20</v>
      </c>
      <c r="L26" s="10">
        <f t="shared" si="0"/>
        <v>54000</v>
      </c>
      <c r="M26" s="11">
        <v>1080000</v>
      </c>
    </row>
    <row r="27" ht="15">
      <c r="N27" s="42"/>
    </row>
    <row r="28" spans="1:13" ht="30">
      <c r="A28" s="39">
        <v>1</v>
      </c>
      <c r="B28" s="196" t="s">
        <v>43</v>
      </c>
      <c r="C28" s="15" t="s">
        <v>389</v>
      </c>
      <c r="D28" s="15" t="s">
        <v>18</v>
      </c>
      <c r="E28" s="16" t="s">
        <v>440</v>
      </c>
      <c r="F28" s="39" t="s">
        <v>502</v>
      </c>
      <c r="G28" s="10"/>
      <c r="H28" s="15" t="s">
        <v>442</v>
      </c>
      <c r="I28" s="40" t="s">
        <v>469</v>
      </c>
      <c r="J28" s="11" t="s">
        <v>242</v>
      </c>
      <c r="K28" s="15">
        <v>85</v>
      </c>
      <c r="L28" s="10">
        <v>47800</v>
      </c>
      <c r="M28" s="11">
        <f>+K28*L28</f>
        <v>4063000</v>
      </c>
    </row>
    <row r="29" spans="1:13" ht="30">
      <c r="A29" s="39">
        <v>2</v>
      </c>
      <c r="B29" s="197"/>
      <c r="C29" s="15" t="s">
        <v>390</v>
      </c>
      <c r="D29" s="15" t="s">
        <v>18</v>
      </c>
      <c r="E29" s="16" t="s">
        <v>440</v>
      </c>
      <c r="F29" s="39" t="s">
        <v>503</v>
      </c>
      <c r="G29" s="10"/>
      <c r="H29" s="15" t="s">
        <v>442</v>
      </c>
      <c r="I29" s="40" t="s">
        <v>469</v>
      </c>
      <c r="J29" s="11" t="s">
        <v>242</v>
      </c>
      <c r="K29" s="15">
        <v>200</v>
      </c>
      <c r="L29" s="10">
        <v>47300</v>
      </c>
      <c r="M29" s="11">
        <f aca="true" t="shared" si="1" ref="M29:M86">+K29*L29</f>
        <v>9460000</v>
      </c>
    </row>
    <row r="30" spans="1:13" ht="30">
      <c r="A30" s="39">
        <v>3</v>
      </c>
      <c r="B30" s="197"/>
      <c r="C30" s="15" t="s">
        <v>391</v>
      </c>
      <c r="D30" s="15" t="s">
        <v>18</v>
      </c>
      <c r="E30" s="16" t="s">
        <v>440</v>
      </c>
      <c r="F30" s="39" t="s">
        <v>504</v>
      </c>
      <c r="G30" s="10"/>
      <c r="H30" s="15" t="s">
        <v>226</v>
      </c>
      <c r="I30" s="40" t="s">
        <v>236</v>
      </c>
      <c r="J30" s="11" t="s">
        <v>388</v>
      </c>
      <c r="K30" s="15">
        <v>50</v>
      </c>
      <c r="L30" s="10">
        <v>16772</v>
      </c>
      <c r="M30" s="11">
        <f t="shared" si="1"/>
        <v>838600</v>
      </c>
    </row>
    <row r="31" spans="1:13" ht="30">
      <c r="A31" s="39">
        <v>4</v>
      </c>
      <c r="B31" s="197"/>
      <c r="C31" s="15" t="s">
        <v>392</v>
      </c>
      <c r="D31" s="15" t="s">
        <v>18</v>
      </c>
      <c r="E31" s="16" t="s">
        <v>440</v>
      </c>
      <c r="F31" s="39" t="s">
        <v>505</v>
      </c>
      <c r="G31" s="41"/>
      <c r="H31" s="15" t="s">
        <v>226</v>
      </c>
      <c r="I31" s="40" t="s">
        <v>236</v>
      </c>
      <c r="J31" s="11" t="s">
        <v>241</v>
      </c>
      <c r="K31" s="15">
        <v>40</v>
      </c>
      <c r="L31" s="10">
        <v>3200</v>
      </c>
      <c r="M31" s="11">
        <f t="shared" si="1"/>
        <v>128000</v>
      </c>
    </row>
    <row r="32" spans="1:13" ht="30">
      <c r="A32" s="39">
        <v>5</v>
      </c>
      <c r="B32" s="197"/>
      <c r="C32" s="15" t="s">
        <v>393</v>
      </c>
      <c r="D32" s="15" t="s">
        <v>18</v>
      </c>
      <c r="E32" s="16" t="s">
        <v>440</v>
      </c>
      <c r="F32" s="39" t="s">
        <v>506</v>
      </c>
      <c r="G32" s="41"/>
      <c r="H32" s="15" t="s">
        <v>226</v>
      </c>
      <c r="I32" s="40" t="s">
        <v>236</v>
      </c>
      <c r="J32" s="11" t="s">
        <v>388</v>
      </c>
      <c r="K32" s="15">
        <v>30</v>
      </c>
      <c r="L32" s="10">
        <v>92960</v>
      </c>
      <c r="M32" s="11">
        <f t="shared" si="1"/>
        <v>2788800</v>
      </c>
    </row>
    <row r="33" spans="1:13" ht="30">
      <c r="A33" s="39">
        <v>6</v>
      </c>
      <c r="B33" s="197"/>
      <c r="C33" s="15" t="s">
        <v>394</v>
      </c>
      <c r="D33" s="15" t="s">
        <v>247</v>
      </c>
      <c r="E33" s="16" t="s">
        <v>440</v>
      </c>
      <c r="F33" s="39" t="s">
        <v>507</v>
      </c>
      <c r="G33" s="41"/>
      <c r="H33" s="15" t="s">
        <v>226</v>
      </c>
      <c r="I33" s="40" t="s">
        <v>236</v>
      </c>
      <c r="J33" s="11" t="s">
        <v>242</v>
      </c>
      <c r="K33" s="15">
        <v>15</v>
      </c>
      <c r="L33" s="10">
        <v>56000</v>
      </c>
      <c r="M33" s="11">
        <f t="shared" si="1"/>
        <v>840000</v>
      </c>
    </row>
    <row r="34" spans="1:13" ht="30">
      <c r="A34" s="39">
        <v>7</v>
      </c>
      <c r="B34" s="197"/>
      <c r="C34" s="15" t="s">
        <v>395</v>
      </c>
      <c r="D34" s="15" t="s">
        <v>18</v>
      </c>
      <c r="E34" s="16" t="s">
        <v>440</v>
      </c>
      <c r="F34" s="39" t="s">
        <v>508</v>
      </c>
      <c r="G34" s="42"/>
      <c r="H34" s="15" t="s">
        <v>443</v>
      </c>
      <c r="I34" s="40" t="s">
        <v>470</v>
      </c>
      <c r="J34" s="11" t="s">
        <v>388</v>
      </c>
      <c r="K34" s="15">
        <v>1000</v>
      </c>
      <c r="L34" s="10">
        <v>1659</v>
      </c>
      <c r="M34" s="11">
        <f t="shared" si="1"/>
        <v>1659000</v>
      </c>
    </row>
    <row r="35" spans="1:13" ht="30">
      <c r="A35" s="39">
        <v>8</v>
      </c>
      <c r="B35" s="197"/>
      <c r="C35" s="15" t="s">
        <v>396</v>
      </c>
      <c r="D35" s="15" t="s">
        <v>18</v>
      </c>
      <c r="E35" s="16" t="s">
        <v>440</v>
      </c>
      <c r="F35" s="39" t="s">
        <v>509</v>
      </c>
      <c r="G35" s="42"/>
      <c r="H35" s="15" t="s">
        <v>444</v>
      </c>
      <c r="I35" s="40" t="s">
        <v>471</v>
      </c>
      <c r="J35" s="11" t="s">
        <v>243</v>
      </c>
      <c r="K35" s="15">
        <v>100</v>
      </c>
      <c r="L35" s="10">
        <v>3500</v>
      </c>
      <c r="M35" s="11">
        <f t="shared" si="1"/>
        <v>350000</v>
      </c>
    </row>
    <row r="36" spans="1:13" ht="30">
      <c r="A36" s="39">
        <v>9</v>
      </c>
      <c r="B36" s="197"/>
      <c r="C36" s="15" t="s">
        <v>397</v>
      </c>
      <c r="D36" s="15" t="s">
        <v>18</v>
      </c>
      <c r="E36" s="16" t="s">
        <v>440</v>
      </c>
      <c r="F36" s="39" t="s">
        <v>510</v>
      </c>
      <c r="G36" s="42"/>
      <c r="H36" s="15" t="s">
        <v>444</v>
      </c>
      <c r="I36" s="40" t="s">
        <v>471</v>
      </c>
      <c r="J36" s="11" t="s">
        <v>388</v>
      </c>
      <c r="K36" s="15">
        <v>1000</v>
      </c>
      <c r="L36" s="10">
        <v>4900</v>
      </c>
      <c r="M36" s="11">
        <f t="shared" si="1"/>
        <v>4900000</v>
      </c>
    </row>
    <row r="37" spans="1:13" ht="60">
      <c r="A37" s="39">
        <v>10</v>
      </c>
      <c r="B37" s="197"/>
      <c r="C37" s="15" t="s">
        <v>398</v>
      </c>
      <c r="D37" s="15" t="s">
        <v>18</v>
      </c>
      <c r="E37" s="16" t="s">
        <v>440</v>
      </c>
      <c r="F37" s="39" t="s">
        <v>511</v>
      </c>
      <c r="G37" s="42"/>
      <c r="H37" s="15" t="s">
        <v>105</v>
      </c>
      <c r="I37" s="40" t="s">
        <v>232</v>
      </c>
      <c r="J37" s="11" t="s">
        <v>388</v>
      </c>
      <c r="K37" s="15">
        <v>10</v>
      </c>
      <c r="L37" s="10">
        <v>27000</v>
      </c>
      <c r="M37" s="11">
        <f t="shared" si="1"/>
        <v>270000</v>
      </c>
    </row>
    <row r="38" spans="1:13" ht="45">
      <c r="A38" s="39">
        <v>11</v>
      </c>
      <c r="B38" s="197"/>
      <c r="C38" s="15" t="s">
        <v>399</v>
      </c>
      <c r="D38" s="15" t="s">
        <v>18</v>
      </c>
      <c r="E38" s="16" t="s">
        <v>440</v>
      </c>
      <c r="F38" s="39" t="s">
        <v>512</v>
      </c>
      <c r="G38" s="42"/>
      <c r="H38" s="15" t="s">
        <v>105</v>
      </c>
      <c r="I38" s="40" t="s">
        <v>232</v>
      </c>
      <c r="J38" s="11" t="s">
        <v>241</v>
      </c>
      <c r="K38" s="15">
        <v>20</v>
      </c>
      <c r="L38" s="10">
        <v>3000</v>
      </c>
      <c r="M38" s="11">
        <f t="shared" si="1"/>
        <v>60000</v>
      </c>
    </row>
    <row r="39" spans="1:13" ht="45">
      <c r="A39" s="39">
        <v>12</v>
      </c>
      <c r="B39" s="197"/>
      <c r="C39" s="15" t="s">
        <v>400</v>
      </c>
      <c r="D39" s="15" t="s">
        <v>18</v>
      </c>
      <c r="E39" s="16" t="s">
        <v>440</v>
      </c>
      <c r="F39" s="39" t="s">
        <v>513</v>
      </c>
      <c r="G39" s="42"/>
      <c r="H39" s="15" t="s">
        <v>105</v>
      </c>
      <c r="I39" s="40" t="s">
        <v>232</v>
      </c>
      <c r="J39" s="11" t="s">
        <v>388</v>
      </c>
      <c r="K39" s="15">
        <v>2</v>
      </c>
      <c r="L39" s="10">
        <v>225000</v>
      </c>
      <c r="M39" s="11">
        <f t="shared" si="1"/>
        <v>450000</v>
      </c>
    </row>
    <row r="40" spans="1:13" ht="60">
      <c r="A40" s="39">
        <v>13</v>
      </c>
      <c r="B40" s="197"/>
      <c r="C40" s="15" t="s">
        <v>401</v>
      </c>
      <c r="D40" s="15" t="s">
        <v>18</v>
      </c>
      <c r="E40" s="16" t="s">
        <v>440</v>
      </c>
      <c r="F40" s="39" t="s">
        <v>514</v>
      </c>
      <c r="G40" s="42"/>
      <c r="H40" s="15" t="s">
        <v>105</v>
      </c>
      <c r="I40" s="40" t="s">
        <v>232</v>
      </c>
      <c r="J40" s="11" t="s">
        <v>388</v>
      </c>
      <c r="K40" s="15">
        <v>100</v>
      </c>
      <c r="L40" s="10">
        <v>18000</v>
      </c>
      <c r="M40" s="11">
        <f t="shared" si="1"/>
        <v>1800000</v>
      </c>
    </row>
    <row r="41" spans="1:13" ht="60">
      <c r="A41" s="39">
        <v>14</v>
      </c>
      <c r="B41" s="197"/>
      <c r="C41" s="15" t="s">
        <v>402</v>
      </c>
      <c r="D41" s="15" t="s">
        <v>18</v>
      </c>
      <c r="E41" s="16" t="s">
        <v>440</v>
      </c>
      <c r="F41" s="39" t="s">
        <v>515</v>
      </c>
      <c r="G41" s="42"/>
      <c r="H41" s="15" t="s">
        <v>105</v>
      </c>
      <c r="I41" s="40" t="s">
        <v>232</v>
      </c>
      <c r="J41" s="11" t="s">
        <v>388</v>
      </c>
      <c r="K41" s="15">
        <v>100</v>
      </c>
      <c r="L41" s="10">
        <v>6000</v>
      </c>
      <c r="M41" s="11">
        <f t="shared" si="1"/>
        <v>600000</v>
      </c>
    </row>
    <row r="42" spans="1:13" ht="45">
      <c r="A42" s="39">
        <v>15</v>
      </c>
      <c r="B42" s="197"/>
      <c r="C42" s="15" t="s">
        <v>403</v>
      </c>
      <c r="D42" s="15" t="s">
        <v>18</v>
      </c>
      <c r="E42" s="16" t="s">
        <v>440</v>
      </c>
      <c r="F42" s="39" t="s">
        <v>516</v>
      </c>
      <c r="G42" s="42"/>
      <c r="H42" s="15" t="s">
        <v>105</v>
      </c>
      <c r="I42" s="40" t="s">
        <v>232</v>
      </c>
      <c r="J42" s="11" t="s">
        <v>388</v>
      </c>
      <c r="K42" s="15">
        <v>20</v>
      </c>
      <c r="L42" s="10">
        <v>54000</v>
      </c>
      <c r="M42" s="11">
        <f t="shared" si="1"/>
        <v>1080000</v>
      </c>
    </row>
    <row r="43" spans="1:13" ht="45">
      <c r="A43" s="39">
        <v>16</v>
      </c>
      <c r="B43" s="197"/>
      <c r="C43" s="15" t="s">
        <v>404</v>
      </c>
      <c r="D43" s="15" t="s">
        <v>18</v>
      </c>
      <c r="E43" s="16" t="s">
        <v>440</v>
      </c>
      <c r="F43" s="39" t="s">
        <v>517</v>
      </c>
      <c r="G43" s="42"/>
      <c r="H43" s="15" t="s">
        <v>105</v>
      </c>
      <c r="I43" s="40" t="s">
        <v>232</v>
      </c>
      <c r="J43" s="11" t="s">
        <v>494</v>
      </c>
      <c r="K43" s="15">
        <v>500</v>
      </c>
      <c r="L43" s="10">
        <v>1900</v>
      </c>
      <c r="M43" s="11">
        <f t="shared" si="1"/>
        <v>950000</v>
      </c>
    </row>
    <row r="44" spans="1:13" ht="45">
      <c r="A44" s="39">
        <v>17</v>
      </c>
      <c r="B44" s="197"/>
      <c r="C44" s="15" t="s">
        <v>405</v>
      </c>
      <c r="D44" s="15" t="s">
        <v>18</v>
      </c>
      <c r="E44" s="16" t="s">
        <v>440</v>
      </c>
      <c r="F44" s="39" t="s">
        <v>518</v>
      </c>
      <c r="G44" s="42"/>
      <c r="H44" s="15" t="s">
        <v>105</v>
      </c>
      <c r="I44" s="40" t="s">
        <v>232</v>
      </c>
      <c r="J44" s="11" t="s">
        <v>388</v>
      </c>
      <c r="K44" s="15">
        <v>10</v>
      </c>
      <c r="L44" s="10">
        <v>54000</v>
      </c>
      <c r="M44" s="11">
        <f t="shared" si="1"/>
        <v>540000</v>
      </c>
    </row>
    <row r="45" spans="1:13" ht="30">
      <c r="A45" s="39">
        <v>18</v>
      </c>
      <c r="B45" s="197"/>
      <c r="C45" s="15" t="s">
        <v>406</v>
      </c>
      <c r="D45" s="15" t="s">
        <v>18</v>
      </c>
      <c r="E45" s="16" t="s">
        <v>440</v>
      </c>
      <c r="F45" s="39" t="s">
        <v>519</v>
      </c>
      <c r="G45" s="42"/>
      <c r="H45" s="15" t="s">
        <v>105</v>
      </c>
      <c r="I45" s="40" t="s">
        <v>232</v>
      </c>
      <c r="J45" s="11" t="s">
        <v>494</v>
      </c>
      <c r="K45" s="15">
        <v>400</v>
      </c>
      <c r="L45" s="10">
        <v>2700</v>
      </c>
      <c r="M45" s="11">
        <f t="shared" si="1"/>
        <v>1080000</v>
      </c>
    </row>
    <row r="46" spans="1:13" ht="30">
      <c r="A46" s="39">
        <v>19</v>
      </c>
      <c r="B46" s="197"/>
      <c r="C46" s="15" t="s">
        <v>407</v>
      </c>
      <c r="D46" s="15" t="s">
        <v>18</v>
      </c>
      <c r="E46" s="16" t="s">
        <v>440</v>
      </c>
      <c r="F46" s="39" t="s">
        <v>520</v>
      </c>
      <c r="G46" s="42"/>
      <c r="H46" s="15" t="s">
        <v>105</v>
      </c>
      <c r="I46" s="40" t="s">
        <v>232</v>
      </c>
      <c r="J46" s="11" t="s">
        <v>494</v>
      </c>
      <c r="K46" s="15">
        <v>10</v>
      </c>
      <c r="L46" s="10">
        <v>320000</v>
      </c>
      <c r="M46" s="11">
        <f t="shared" si="1"/>
        <v>3200000</v>
      </c>
    </row>
    <row r="47" spans="1:13" ht="45">
      <c r="A47" s="39">
        <v>20</v>
      </c>
      <c r="B47" s="197"/>
      <c r="C47" s="15" t="s">
        <v>408</v>
      </c>
      <c r="D47" s="15" t="s">
        <v>18</v>
      </c>
      <c r="E47" s="16" t="s">
        <v>440</v>
      </c>
      <c r="F47" s="39" t="s">
        <v>521</v>
      </c>
      <c r="G47" s="42"/>
      <c r="H47" s="15" t="s">
        <v>105</v>
      </c>
      <c r="I47" s="40" t="s">
        <v>232</v>
      </c>
      <c r="J47" s="11" t="s">
        <v>388</v>
      </c>
      <c r="K47" s="15">
        <v>10</v>
      </c>
      <c r="L47" s="10">
        <v>34000</v>
      </c>
      <c r="M47" s="11">
        <f t="shared" si="1"/>
        <v>340000</v>
      </c>
    </row>
    <row r="48" spans="1:13" ht="45">
      <c r="A48" s="39">
        <v>21</v>
      </c>
      <c r="B48" s="197"/>
      <c r="C48" s="15" t="s">
        <v>409</v>
      </c>
      <c r="D48" s="15" t="s">
        <v>18</v>
      </c>
      <c r="E48" s="16" t="s">
        <v>440</v>
      </c>
      <c r="F48" s="39" t="s">
        <v>522</v>
      </c>
      <c r="G48" s="42"/>
      <c r="H48" s="15" t="s">
        <v>105</v>
      </c>
      <c r="I48" s="40" t="s">
        <v>232</v>
      </c>
      <c r="J48" s="11" t="s">
        <v>388</v>
      </c>
      <c r="K48" s="15">
        <v>100</v>
      </c>
      <c r="L48" s="10">
        <v>38000</v>
      </c>
      <c r="M48" s="11">
        <f t="shared" si="1"/>
        <v>3800000</v>
      </c>
    </row>
    <row r="49" spans="1:13" ht="45">
      <c r="A49" s="39">
        <v>22</v>
      </c>
      <c r="B49" s="197"/>
      <c r="C49" s="15" t="s">
        <v>410</v>
      </c>
      <c r="D49" s="15" t="s">
        <v>18</v>
      </c>
      <c r="E49" s="16" t="s">
        <v>440</v>
      </c>
      <c r="F49" s="39" t="s">
        <v>523</v>
      </c>
      <c r="G49" s="42"/>
      <c r="H49" s="15" t="s">
        <v>105</v>
      </c>
      <c r="I49" s="40" t="s">
        <v>232</v>
      </c>
      <c r="J49" s="11" t="s">
        <v>388</v>
      </c>
      <c r="K49" s="15">
        <v>10</v>
      </c>
      <c r="L49" s="10">
        <v>48000</v>
      </c>
      <c r="M49" s="11">
        <f t="shared" si="1"/>
        <v>480000</v>
      </c>
    </row>
    <row r="50" spans="1:13" ht="45">
      <c r="A50" s="39">
        <v>23</v>
      </c>
      <c r="B50" s="197"/>
      <c r="C50" s="15" t="s">
        <v>411</v>
      </c>
      <c r="D50" s="15" t="s">
        <v>18</v>
      </c>
      <c r="E50" s="16" t="s">
        <v>440</v>
      </c>
      <c r="F50" s="39" t="s">
        <v>524</v>
      </c>
      <c r="G50" s="42"/>
      <c r="H50" s="15" t="s">
        <v>105</v>
      </c>
      <c r="I50" s="40" t="s">
        <v>232</v>
      </c>
      <c r="J50" s="11" t="s">
        <v>388</v>
      </c>
      <c r="K50" s="15">
        <v>20</v>
      </c>
      <c r="L50" s="10">
        <v>13000</v>
      </c>
      <c r="M50" s="11">
        <f t="shared" si="1"/>
        <v>260000</v>
      </c>
    </row>
    <row r="51" spans="1:13" ht="45">
      <c r="A51" s="39">
        <v>24</v>
      </c>
      <c r="B51" s="197"/>
      <c r="C51" s="15" t="s">
        <v>412</v>
      </c>
      <c r="D51" s="15" t="s">
        <v>18</v>
      </c>
      <c r="E51" s="16" t="s">
        <v>440</v>
      </c>
      <c r="F51" s="39" t="s">
        <v>525</v>
      </c>
      <c r="G51" s="42"/>
      <c r="H51" s="15" t="s">
        <v>105</v>
      </c>
      <c r="I51" s="40" t="s">
        <v>232</v>
      </c>
      <c r="J51" s="11" t="s">
        <v>388</v>
      </c>
      <c r="K51" s="15">
        <v>100</v>
      </c>
      <c r="L51" s="10">
        <v>33000</v>
      </c>
      <c r="M51" s="11">
        <f t="shared" si="1"/>
        <v>3300000</v>
      </c>
    </row>
    <row r="52" spans="1:13" ht="30">
      <c r="A52" s="39">
        <v>25</v>
      </c>
      <c r="B52" s="197"/>
      <c r="C52" s="15" t="s">
        <v>413</v>
      </c>
      <c r="D52" s="15" t="s">
        <v>18</v>
      </c>
      <c r="E52" s="16" t="s">
        <v>440</v>
      </c>
      <c r="F52" s="39" t="s">
        <v>526</v>
      </c>
      <c r="G52" s="42"/>
      <c r="H52" s="15" t="s">
        <v>445</v>
      </c>
      <c r="I52" s="40" t="s">
        <v>472</v>
      </c>
      <c r="J52" s="11" t="s">
        <v>495</v>
      </c>
      <c r="K52" s="15">
        <v>30</v>
      </c>
      <c r="L52" s="10">
        <v>244749</v>
      </c>
      <c r="M52" s="11">
        <f t="shared" si="1"/>
        <v>7342470</v>
      </c>
    </row>
    <row r="53" spans="1:13" ht="30">
      <c r="A53" s="39">
        <v>26</v>
      </c>
      <c r="B53" s="197"/>
      <c r="C53" s="15" t="s">
        <v>414</v>
      </c>
      <c r="D53" s="15" t="s">
        <v>18</v>
      </c>
      <c r="E53" s="16" t="s">
        <v>440</v>
      </c>
      <c r="F53" s="39" t="s">
        <v>527</v>
      </c>
      <c r="G53" s="42"/>
      <c r="H53" s="15" t="s">
        <v>445</v>
      </c>
      <c r="I53" s="40" t="s">
        <v>472</v>
      </c>
      <c r="J53" s="11" t="s">
        <v>245</v>
      </c>
      <c r="K53" s="15">
        <v>30</v>
      </c>
      <c r="L53" s="10">
        <v>174214</v>
      </c>
      <c r="M53" s="11">
        <f t="shared" si="1"/>
        <v>5226420</v>
      </c>
    </row>
    <row r="54" spans="1:13" ht="45">
      <c r="A54" s="39">
        <v>27</v>
      </c>
      <c r="B54" s="197"/>
      <c r="C54" s="15" t="s">
        <v>415</v>
      </c>
      <c r="D54" s="15" t="s">
        <v>18</v>
      </c>
      <c r="E54" s="16" t="s">
        <v>441</v>
      </c>
      <c r="F54" s="39" t="s">
        <v>528</v>
      </c>
      <c r="G54" s="42"/>
      <c r="H54" s="15" t="s">
        <v>446</v>
      </c>
      <c r="I54" s="40" t="s">
        <v>473</v>
      </c>
      <c r="J54" s="11" t="s">
        <v>496</v>
      </c>
      <c r="K54" s="15">
        <v>1</v>
      </c>
      <c r="L54" s="10">
        <v>12100000</v>
      </c>
      <c r="M54" s="11">
        <f t="shared" si="1"/>
        <v>12100000</v>
      </c>
    </row>
    <row r="55" spans="1:13" ht="30">
      <c r="A55" s="39">
        <v>28</v>
      </c>
      <c r="B55" s="197"/>
      <c r="C55" s="15" t="s">
        <v>416</v>
      </c>
      <c r="D55" s="15" t="s">
        <v>18</v>
      </c>
      <c r="E55" s="16" t="s">
        <v>440</v>
      </c>
      <c r="F55" s="39" t="s">
        <v>529</v>
      </c>
      <c r="G55" s="42"/>
      <c r="H55" s="15" t="s">
        <v>447</v>
      </c>
      <c r="I55" s="40" t="s">
        <v>474</v>
      </c>
      <c r="J55" s="11" t="s">
        <v>496</v>
      </c>
      <c r="K55" s="15">
        <v>333000</v>
      </c>
      <c r="L55" s="10">
        <v>45</v>
      </c>
      <c r="M55" s="11">
        <f t="shared" si="1"/>
        <v>14985000</v>
      </c>
    </row>
    <row r="56" spans="1:13" ht="30">
      <c r="A56" s="39">
        <v>29</v>
      </c>
      <c r="B56" s="197"/>
      <c r="C56" s="15" t="s">
        <v>416</v>
      </c>
      <c r="D56" s="15" t="s">
        <v>18</v>
      </c>
      <c r="E56" s="16" t="s">
        <v>440</v>
      </c>
      <c r="F56" s="39" t="s">
        <v>530</v>
      </c>
      <c r="G56" s="42"/>
      <c r="H56" s="15" t="s">
        <v>447</v>
      </c>
      <c r="I56" s="40" t="s">
        <v>474</v>
      </c>
      <c r="J56" s="11" t="s">
        <v>496</v>
      </c>
      <c r="K56" s="15">
        <v>140000</v>
      </c>
      <c r="L56" s="10">
        <v>45</v>
      </c>
      <c r="M56" s="11">
        <f t="shared" si="1"/>
        <v>6300000</v>
      </c>
    </row>
    <row r="57" spans="1:13" ht="45">
      <c r="A57" s="39">
        <v>30</v>
      </c>
      <c r="B57" s="197"/>
      <c r="C57" s="15" t="s">
        <v>417</v>
      </c>
      <c r="D57" s="15" t="s">
        <v>18</v>
      </c>
      <c r="E57" s="16" t="s">
        <v>441</v>
      </c>
      <c r="F57" s="39" t="s">
        <v>531</v>
      </c>
      <c r="G57" s="42"/>
      <c r="H57" s="15" t="s">
        <v>448</v>
      </c>
      <c r="I57" s="40" t="s">
        <v>475</v>
      </c>
      <c r="J57" s="11" t="s">
        <v>497</v>
      </c>
      <c r="K57" s="15">
        <v>8000</v>
      </c>
      <c r="L57" s="10">
        <v>799.9</v>
      </c>
      <c r="M57" s="11">
        <f t="shared" si="1"/>
        <v>6399200</v>
      </c>
    </row>
    <row r="58" spans="1:13" ht="45">
      <c r="A58" s="39">
        <v>31</v>
      </c>
      <c r="B58" s="197"/>
      <c r="C58" s="15" t="s">
        <v>418</v>
      </c>
      <c r="D58" s="15" t="s">
        <v>18</v>
      </c>
      <c r="E58" s="16" t="s">
        <v>440</v>
      </c>
      <c r="F58" s="39" t="s">
        <v>532</v>
      </c>
      <c r="G58" s="42"/>
      <c r="H58" s="15" t="s">
        <v>449</v>
      </c>
      <c r="I58" s="40" t="s">
        <v>476</v>
      </c>
      <c r="J58" s="11" t="s">
        <v>496</v>
      </c>
      <c r="K58" s="15">
        <v>1</v>
      </c>
      <c r="L58" s="10">
        <v>4327000</v>
      </c>
      <c r="M58" s="11">
        <f t="shared" si="1"/>
        <v>4327000</v>
      </c>
    </row>
    <row r="59" spans="1:13" ht="30">
      <c r="A59" s="39">
        <v>32</v>
      </c>
      <c r="B59" s="197"/>
      <c r="C59" s="15" t="s">
        <v>419</v>
      </c>
      <c r="D59" s="15" t="s">
        <v>18</v>
      </c>
      <c r="E59" s="16" t="s">
        <v>440</v>
      </c>
      <c r="F59" s="39" t="s">
        <v>533</v>
      </c>
      <c r="G59" s="42"/>
      <c r="H59" s="15" t="s">
        <v>450</v>
      </c>
      <c r="I59" s="40" t="s">
        <v>477</v>
      </c>
      <c r="J59" s="11" t="s">
        <v>388</v>
      </c>
      <c r="K59" s="15">
        <v>500</v>
      </c>
      <c r="L59" s="10">
        <v>1444</v>
      </c>
      <c r="M59" s="11">
        <f t="shared" si="1"/>
        <v>722000</v>
      </c>
    </row>
    <row r="60" spans="1:13" ht="45">
      <c r="A60" s="39">
        <v>33</v>
      </c>
      <c r="B60" s="197"/>
      <c r="C60" s="15" t="s">
        <v>420</v>
      </c>
      <c r="D60" s="15" t="s">
        <v>18</v>
      </c>
      <c r="E60" s="16" t="s">
        <v>440</v>
      </c>
      <c r="F60" s="39" t="s">
        <v>534</v>
      </c>
      <c r="G60" s="42"/>
      <c r="H60" s="15" t="s">
        <v>451</v>
      </c>
      <c r="I60" s="40" t="s">
        <v>478</v>
      </c>
      <c r="J60" s="11" t="s">
        <v>498</v>
      </c>
      <c r="K60" s="15">
        <v>20</v>
      </c>
      <c r="L60" s="10">
        <v>39900</v>
      </c>
      <c r="M60" s="11">
        <f t="shared" si="1"/>
        <v>798000</v>
      </c>
    </row>
    <row r="61" spans="1:13" ht="30">
      <c r="A61" s="39">
        <v>34</v>
      </c>
      <c r="B61" s="197"/>
      <c r="C61" s="15" t="s">
        <v>421</v>
      </c>
      <c r="D61" s="15" t="s">
        <v>18</v>
      </c>
      <c r="E61" s="16" t="s">
        <v>440</v>
      </c>
      <c r="F61" s="39" t="s">
        <v>535</v>
      </c>
      <c r="G61" s="42"/>
      <c r="H61" s="15" t="s">
        <v>452</v>
      </c>
      <c r="I61" s="40" t="s">
        <v>479</v>
      </c>
      <c r="J61" s="11" t="s">
        <v>495</v>
      </c>
      <c r="K61" s="15">
        <v>60</v>
      </c>
      <c r="L61" s="10">
        <v>285000</v>
      </c>
      <c r="M61" s="11">
        <f t="shared" si="1"/>
        <v>17100000</v>
      </c>
    </row>
    <row r="62" spans="1:13" ht="30">
      <c r="A62" s="39">
        <v>35</v>
      </c>
      <c r="B62" s="197"/>
      <c r="C62" s="15" t="s">
        <v>421</v>
      </c>
      <c r="D62" s="15" t="s">
        <v>18</v>
      </c>
      <c r="E62" s="16" t="s">
        <v>440</v>
      </c>
      <c r="F62" s="39" t="s">
        <v>536</v>
      </c>
      <c r="G62" s="42"/>
      <c r="H62" s="15" t="s">
        <v>452</v>
      </c>
      <c r="I62" s="40" t="s">
        <v>479</v>
      </c>
      <c r="J62" s="11" t="s">
        <v>388</v>
      </c>
      <c r="K62" s="15">
        <v>90</v>
      </c>
      <c r="L62" s="10">
        <v>75000</v>
      </c>
      <c r="M62" s="11">
        <f t="shared" si="1"/>
        <v>6750000</v>
      </c>
    </row>
    <row r="63" spans="1:13" ht="30">
      <c r="A63" s="39">
        <v>36</v>
      </c>
      <c r="B63" s="197"/>
      <c r="C63" s="15" t="s">
        <v>422</v>
      </c>
      <c r="D63" s="15" t="s">
        <v>18</v>
      </c>
      <c r="E63" s="16" t="s">
        <v>440</v>
      </c>
      <c r="F63" s="39" t="s">
        <v>537</v>
      </c>
      <c r="G63" s="42"/>
      <c r="H63" s="15" t="s">
        <v>453</v>
      </c>
      <c r="I63" s="40" t="s">
        <v>480</v>
      </c>
      <c r="J63" s="11" t="s">
        <v>496</v>
      </c>
      <c r="K63" s="15">
        <v>15</v>
      </c>
      <c r="L63" s="10">
        <v>148000</v>
      </c>
      <c r="M63" s="11">
        <f t="shared" si="1"/>
        <v>2220000</v>
      </c>
    </row>
    <row r="64" spans="1:13" ht="60">
      <c r="A64" s="39">
        <v>37</v>
      </c>
      <c r="B64" s="197"/>
      <c r="C64" s="15" t="s">
        <v>423</v>
      </c>
      <c r="D64" s="15" t="s">
        <v>18</v>
      </c>
      <c r="E64" s="16" t="s">
        <v>440</v>
      </c>
      <c r="F64" s="39" t="s">
        <v>538</v>
      </c>
      <c r="G64" s="42"/>
      <c r="H64" s="15" t="s">
        <v>387</v>
      </c>
      <c r="I64" s="40" t="s">
        <v>481</v>
      </c>
      <c r="J64" s="11" t="s">
        <v>388</v>
      </c>
      <c r="K64" s="15">
        <v>10</v>
      </c>
      <c r="L64" s="10">
        <v>37777</v>
      </c>
      <c r="M64" s="11">
        <f t="shared" si="1"/>
        <v>377770</v>
      </c>
    </row>
    <row r="65" spans="1:13" ht="45">
      <c r="A65" s="39">
        <v>38</v>
      </c>
      <c r="B65" s="197"/>
      <c r="C65" s="15" t="s">
        <v>424</v>
      </c>
      <c r="D65" s="15" t="s">
        <v>18</v>
      </c>
      <c r="E65" s="16" t="s">
        <v>440</v>
      </c>
      <c r="F65" s="39" t="s">
        <v>539</v>
      </c>
      <c r="G65" s="42"/>
      <c r="H65" s="15" t="s">
        <v>454</v>
      </c>
      <c r="I65" s="40" t="s">
        <v>482</v>
      </c>
      <c r="J65" s="11" t="s">
        <v>496</v>
      </c>
      <c r="K65" s="15">
        <v>1</v>
      </c>
      <c r="L65" s="10">
        <v>1344000</v>
      </c>
      <c r="M65" s="11">
        <f t="shared" si="1"/>
        <v>1344000</v>
      </c>
    </row>
    <row r="66" spans="1:13" ht="90">
      <c r="A66" s="39">
        <v>39</v>
      </c>
      <c r="B66" s="197"/>
      <c r="C66" s="15" t="s">
        <v>425</v>
      </c>
      <c r="D66" s="15" t="s">
        <v>18</v>
      </c>
      <c r="E66" s="16" t="s">
        <v>440</v>
      </c>
      <c r="F66" s="39" t="s">
        <v>540</v>
      </c>
      <c r="G66" s="42"/>
      <c r="H66" s="15" t="s">
        <v>455</v>
      </c>
      <c r="I66" s="40" t="s">
        <v>483</v>
      </c>
      <c r="J66" s="11" t="s">
        <v>496</v>
      </c>
      <c r="K66" s="15">
        <v>14</v>
      </c>
      <c r="L66" s="10">
        <v>693000</v>
      </c>
      <c r="M66" s="11">
        <f t="shared" si="1"/>
        <v>9702000</v>
      </c>
    </row>
    <row r="67" spans="1:13" ht="60">
      <c r="A67" s="39">
        <v>40</v>
      </c>
      <c r="B67" s="197"/>
      <c r="C67" s="15" t="s">
        <v>426</v>
      </c>
      <c r="D67" s="15" t="s">
        <v>561</v>
      </c>
      <c r="E67" s="16" t="s">
        <v>440</v>
      </c>
      <c r="F67" s="39" t="s">
        <v>541</v>
      </c>
      <c r="G67" s="42"/>
      <c r="H67" s="15" t="s">
        <v>456</v>
      </c>
      <c r="I67" s="40" t="s">
        <v>484</v>
      </c>
      <c r="J67" s="11" t="s">
        <v>388</v>
      </c>
      <c r="K67" s="15">
        <v>20</v>
      </c>
      <c r="L67" s="10">
        <v>48600</v>
      </c>
      <c r="M67" s="11">
        <f t="shared" si="1"/>
        <v>972000</v>
      </c>
    </row>
    <row r="68" spans="1:13" ht="75">
      <c r="A68" s="39">
        <v>41</v>
      </c>
      <c r="B68" s="197"/>
      <c r="C68" s="15" t="s">
        <v>427</v>
      </c>
      <c r="D68" s="15" t="s">
        <v>18</v>
      </c>
      <c r="E68" s="16" t="s">
        <v>440</v>
      </c>
      <c r="F68" s="39" t="s">
        <v>542</v>
      </c>
      <c r="G68" s="42"/>
      <c r="H68" s="15" t="s">
        <v>457</v>
      </c>
      <c r="I68" s="40" t="s">
        <v>485</v>
      </c>
      <c r="J68" s="11" t="s">
        <v>499</v>
      </c>
      <c r="K68" s="15">
        <v>200</v>
      </c>
      <c r="L68" s="10">
        <v>7878</v>
      </c>
      <c r="M68" s="11">
        <f t="shared" si="1"/>
        <v>1575600</v>
      </c>
    </row>
    <row r="69" spans="1:13" ht="45">
      <c r="A69" s="39">
        <v>42</v>
      </c>
      <c r="B69" s="197"/>
      <c r="C69" s="15" t="s">
        <v>414</v>
      </c>
      <c r="D69" s="15" t="s">
        <v>18</v>
      </c>
      <c r="E69" s="16" t="s">
        <v>440</v>
      </c>
      <c r="F69" s="39" t="s">
        <v>543</v>
      </c>
      <c r="G69" s="42"/>
      <c r="H69" s="15" t="s">
        <v>458</v>
      </c>
      <c r="I69" s="40" t="s">
        <v>486</v>
      </c>
      <c r="J69" s="11" t="s">
        <v>245</v>
      </c>
      <c r="K69" s="15">
        <v>30</v>
      </c>
      <c r="L69" s="10">
        <v>205000</v>
      </c>
      <c r="M69" s="11">
        <f t="shared" si="1"/>
        <v>6150000</v>
      </c>
    </row>
    <row r="70" spans="1:13" ht="45">
      <c r="A70" s="39">
        <v>43</v>
      </c>
      <c r="B70" s="197"/>
      <c r="C70" s="15" t="s">
        <v>428</v>
      </c>
      <c r="D70" s="15" t="s">
        <v>18</v>
      </c>
      <c r="E70" s="16" t="s">
        <v>440</v>
      </c>
      <c r="F70" s="39" t="s">
        <v>544</v>
      </c>
      <c r="G70" s="42"/>
      <c r="H70" s="15" t="s">
        <v>458</v>
      </c>
      <c r="I70" s="40" t="s">
        <v>486</v>
      </c>
      <c r="J70" s="11" t="s">
        <v>388</v>
      </c>
      <c r="K70" s="15">
        <v>30</v>
      </c>
      <c r="L70" s="10">
        <v>55000</v>
      </c>
      <c r="M70" s="11">
        <f t="shared" si="1"/>
        <v>1650000</v>
      </c>
    </row>
    <row r="71" spans="1:13" ht="45">
      <c r="A71" s="39">
        <v>44</v>
      </c>
      <c r="B71" s="197"/>
      <c r="C71" s="15" t="s">
        <v>421</v>
      </c>
      <c r="D71" s="15" t="s">
        <v>18</v>
      </c>
      <c r="E71" s="16" t="s">
        <v>440</v>
      </c>
      <c r="F71" s="39" t="s">
        <v>545</v>
      </c>
      <c r="G71" s="42"/>
      <c r="H71" s="15" t="s">
        <v>458</v>
      </c>
      <c r="I71" s="40" t="s">
        <v>486</v>
      </c>
      <c r="J71" s="11" t="s">
        <v>495</v>
      </c>
      <c r="K71" s="15">
        <v>30</v>
      </c>
      <c r="L71" s="10">
        <v>306000</v>
      </c>
      <c r="M71" s="11">
        <f t="shared" si="1"/>
        <v>9180000</v>
      </c>
    </row>
    <row r="72" spans="1:13" ht="30">
      <c r="A72" s="39">
        <v>45</v>
      </c>
      <c r="B72" s="197"/>
      <c r="C72" s="15" t="s">
        <v>429</v>
      </c>
      <c r="D72" s="15" t="s">
        <v>18</v>
      </c>
      <c r="E72" s="16" t="s">
        <v>440</v>
      </c>
      <c r="F72" s="39" t="s">
        <v>546</v>
      </c>
      <c r="G72" s="42"/>
      <c r="H72" s="15" t="s">
        <v>459</v>
      </c>
      <c r="I72" s="40" t="s">
        <v>487</v>
      </c>
      <c r="J72" s="11" t="s">
        <v>388</v>
      </c>
      <c r="K72" s="15">
        <v>20</v>
      </c>
      <c r="L72" s="10">
        <v>54000</v>
      </c>
      <c r="M72" s="11">
        <f t="shared" si="1"/>
        <v>1080000</v>
      </c>
    </row>
    <row r="73" spans="1:13" ht="30">
      <c r="A73" s="39">
        <v>46</v>
      </c>
      <c r="B73" s="197"/>
      <c r="C73" s="15" t="s">
        <v>430</v>
      </c>
      <c r="D73" s="15" t="s">
        <v>18</v>
      </c>
      <c r="E73" s="16" t="s">
        <v>440</v>
      </c>
      <c r="F73" s="39" t="s">
        <v>547</v>
      </c>
      <c r="G73" s="42"/>
      <c r="H73" s="15" t="s">
        <v>460</v>
      </c>
      <c r="I73" s="40" t="s">
        <v>488</v>
      </c>
      <c r="J73" s="11" t="s">
        <v>500</v>
      </c>
      <c r="K73" s="15">
        <v>1</v>
      </c>
      <c r="L73" s="10">
        <v>2100000</v>
      </c>
      <c r="M73" s="11">
        <f t="shared" si="1"/>
        <v>2100000</v>
      </c>
    </row>
    <row r="74" spans="1:13" ht="30">
      <c r="A74" s="39">
        <v>47</v>
      </c>
      <c r="B74" s="197"/>
      <c r="C74" s="15" t="s">
        <v>431</v>
      </c>
      <c r="D74" s="15" t="s">
        <v>18</v>
      </c>
      <c r="E74" s="16" t="s">
        <v>440</v>
      </c>
      <c r="F74" s="39" t="s">
        <v>548</v>
      </c>
      <c r="G74" s="42"/>
      <c r="H74" s="15" t="s">
        <v>461</v>
      </c>
      <c r="I74" s="40" t="s">
        <v>489</v>
      </c>
      <c r="J74" s="11" t="s">
        <v>388</v>
      </c>
      <c r="K74" s="15">
        <v>34</v>
      </c>
      <c r="L74" s="10">
        <v>135000</v>
      </c>
      <c r="M74" s="11">
        <f t="shared" si="1"/>
        <v>4590000</v>
      </c>
    </row>
    <row r="75" spans="1:13" ht="30">
      <c r="A75" s="39">
        <v>48</v>
      </c>
      <c r="B75" s="197"/>
      <c r="C75" s="15" t="s">
        <v>432</v>
      </c>
      <c r="D75" s="15" t="s">
        <v>18</v>
      </c>
      <c r="E75" s="16" t="s">
        <v>440</v>
      </c>
      <c r="F75" s="39" t="s">
        <v>549</v>
      </c>
      <c r="G75" s="42"/>
      <c r="H75" s="15" t="s">
        <v>461</v>
      </c>
      <c r="I75" s="40" t="s">
        <v>489</v>
      </c>
      <c r="J75" s="11" t="s">
        <v>388</v>
      </c>
      <c r="K75" s="15">
        <v>33</v>
      </c>
      <c r="L75" s="10">
        <v>125000</v>
      </c>
      <c r="M75" s="11">
        <f t="shared" si="1"/>
        <v>4125000</v>
      </c>
    </row>
    <row r="76" spans="1:13" ht="30">
      <c r="A76" s="39">
        <v>49</v>
      </c>
      <c r="B76" s="197"/>
      <c r="C76" s="15" t="s">
        <v>433</v>
      </c>
      <c r="D76" s="15" t="s">
        <v>18</v>
      </c>
      <c r="E76" s="16" t="s">
        <v>440</v>
      </c>
      <c r="F76" s="39" t="s">
        <v>550</v>
      </c>
      <c r="G76" s="42"/>
      <c r="H76" s="15" t="s">
        <v>462</v>
      </c>
      <c r="I76" s="40" t="s">
        <v>490</v>
      </c>
      <c r="J76" s="11" t="s">
        <v>243</v>
      </c>
      <c r="K76" s="15">
        <v>200</v>
      </c>
      <c r="L76" s="10">
        <v>13899</v>
      </c>
      <c r="M76" s="11">
        <f t="shared" si="1"/>
        <v>2779800</v>
      </c>
    </row>
    <row r="77" spans="1:13" ht="60">
      <c r="A77" s="39">
        <v>50</v>
      </c>
      <c r="B77" s="197"/>
      <c r="C77" s="15" t="s">
        <v>434</v>
      </c>
      <c r="D77" s="15" t="s">
        <v>18</v>
      </c>
      <c r="E77" s="16" t="s">
        <v>441</v>
      </c>
      <c r="F77" s="39" t="s">
        <v>551</v>
      </c>
      <c r="G77" s="42"/>
      <c r="H77" s="15" t="s">
        <v>463</v>
      </c>
      <c r="I77" s="40" t="s">
        <v>56</v>
      </c>
      <c r="J77" s="11" t="s">
        <v>388</v>
      </c>
      <c r="K77" s="15">
        <v>100</v>
      </c>
      <c r="L77" s="10">
        <v>5000</v>
      </c>
      <c r="M77" s="11">
        <f t="shared" si="1"/>
        <v>500000</v>
      </c>
    </row>
    <row r="78" spans="1:13" ht="60">
      <c r="A78" s="39">
        <v>51</v>
      </c>
      <c r="B78" s="197"/>
      <c r="C78" s="15" t="s">
        <v>434</v>
      </c>
      <c r="D78" s="15" t="s">
        <v>18</v>
      </c>
      <c r="E78" s="16" t="s">
        <v>441</v>
      </c>
      <c r="F78" s="39" t="s">
        <v>552</v>
      </c>
      <c r="G78" s="42"/>
      <c r="H78" s="15" t="s">
        <v>463</v>
      </c>
      <c r="I78" s="40" t="s">
        <v>56</v>
      </c>
      <c r="J78" s="11" t="s">
        <v>388</v>
      </c>
      <c r="K78" s="15">
        <v>120</v>
      </c>
      <c r="L78" s="10">
        <v>5000</v>
      </c>
      <c r="M78" s="11">
        <f t="shared" si="1"/>
        <v>600000</v>
      </c>
    </row>
    <row r="79" spans="1:13" ht="60">
      <c r="A79" s="39">
        <v>52</v>
      </c>
      <c r="B79" s="197"/>
      <c r="C79" s="15" t="s">
        <v>434</v>
      </c>
      <c r="D79" s="15" t="s">
        <v>18</v>
      </c>
      <c r="E79" s="16" t="s">
        <v>441</v>
      </c>
      <c r="F79" s="39" t="s">
        <v>553</v>
      </c>
      <c r="G79" s="42"/>
      <c r="H79" s="15" t="s">
        <v>463</v>
      </c>
      <c r="I79" s="40" t="s">
        <v>56</v>
      </c>
      <c r="J79" s="11" t="s">
        <v>388</v>
      </c>
      <c r="K79" s="15">
        <v>60</v>
      </c>
      <c r="L79" s="10">
        <v>10000</v>
      </c>
      <c r="M79" s="11">
        <f t="shared" si="1"/>
        <v>600000</v>
      </c>
    </row>
    <row r="80" spans="1:13" ht="60">
      <c r="A80" s="39">
        <v>53</v>
      </c>
      <c r="B80" s="197"/>
      <c r="C80" s="15" t="s">
        <v>435</v>
      </c>
      <c r="D80" s="15" t="s">
        <v>18</v>
      </c>
      <c r="E80" s="16" t="s">
        <v>441</v>
      </c>
      <c r="F80" s="39" t="s">
        <v>554</v>
      </c>
      <c r="G80" s="42"/>
      <c r="H80" s="15" t="s">
        <v>463</v>
      </c>
      <c r="I80" s="40" t="s">
        <v>56</v>
      </c>
      <c r="J80" s="11" t="s">
        <v>245</v>
      </c>
      <c r="K80" s="15">
        <v>1</v>
      </c>
      <c r="L80" s="10">
        <v>950000</v>
      </c>
      <c r="M80" s="11">
        <f t="shared" si="1"/>
        <v>950000</v>
      </c>
    </row>
    <row r="81" spans="1:13" ht="45">
      <c r="A81" s="39">
        <v>54</v>
      </c>
      <c r="B81" s="197"/>
      <c r="C81" s="15" t="s">
        <v>436</v>
      </c>
      <c r="D81" s="15" t="s">
        <v>561</v>
      </c>
      <c r="E81" s="16" t="s">
        <v>440</v>
      </c>
      <c r="F81" s="39" t="s">
        <v>555</v>
      </c>
      <c r="G81" s="42"/>
      <c r="H81" s="15" t="s">
        <v>464</v>
      </c>
      <c r="I81" s="40" t="s">
        <v>491</v>
      </c>
      <c r="J81" s="11" t="s">
        <v>243</v>
      </c>
      <c r="K81" s="15">
        <v>100</v>
      </c>
      <c r="L81" s="10">
        <v>11856</v>
      </c>
      <c r="M81" s="11">
        <f t="shared" si="1"/>
        <v>1185600</v>
      </c>
    </row>
    <row r="82" spans="1:13" ht="30">
      <c r="A82" s="39">
        <v>55</v>
      </c>
      <c r="B82" s="197"/>
      <c r="C82" s="15" t="s">
        <v>437</v>
      </c>
      <c r="D82" s="15" t="s">
        <v>18</v>
      </c>
      <c r="E82" s="16" t="s">
        <v>440</v>
      </c>
      <c r="F82" s="39" t="s">
        <v>556</v>
      </c>
      <c r="G82" s="42"/>
      <c r="H82" s="15" t="s">
        <v>465</v>
      </c>
      <c r="I82" s="40" t="s">
        <v>492</v>
      </c>
      <c r="J82" s="11" t="s">
        <v>388</v>
      </c>
      <c r="K82" s="15">
        <v>50</v>
      </c>
      <c r="L82" s="10">
        <v>11251</v>
      </c>
      <c r="M82" s="11">
        <f t="shared" si="1"/>
        <v>562550</v>
      </c>
    </row>
    <row r="83" spans="1:13" ht="30">
      <c r="A83" s="39">
        <v>56</v>
      </c>
      <c r="B83" s="197"/>
      <c r="C83" s="15" t="s">
        <v>438</v>
      </c>
      <c r="D83" s="15" t="s">
        <v>18</v>
      </c>
      <c r="E83" s="16" t="s">
        <v>440</v>
      </c>
      <c r="F83" s="39" t="s">
        <v>557</v>
      </c>
      <c r="G83" s="42"/>
      <c r="H83" s="15" t="s">
        <v>466</v>
      </c>
      <c r="I83" s="40" t="s">
        <v>493</v>
      </c>
      <c r="J83" s="11" t="s">
        <v>501</v>
      </c>
      <c r="K83" s="15">
        <v>3215.44</v>
      </c>
      <c r="L83" s="10">
        <v>1555</v>
      </c>
      <c r="M83" s="11">
        <f t="shared" si="1"/>
        <v>5000009.2</v>
      </c>
    </row>
    <row r="84" spans="1:13" ht="30">
      <c r="A84" s="39">
        <v>57</v>
      </c>
      <c r="B84" s="197"/>
      <c r="C84" s="15" t="s">
        <v>439</v>
      </c>
      <c r="D84" s="15" t="s">
        <v>18</v>
      </c>
      <c r="E84" s="16" t="s">
        <v>441</v>
      </c>
      <c r="F84" s="39" t="s">
        <v>558</v>
      </c>
      <c r="G84" s="42"/>
      <c r="H84" s="15" t="s">
        <v>467</v>
      </c>
      <c r="I84" s="40" t="s">
        <v>56</v>
      </c>
      <c r="J84" s="11" t="s">
        <v>388</v>
      </c>
      <c r="K84" s="15">
        <v>1</v>
      </c>
      <c r="L84" s="10">
        <v>3561000</v>
      </c>
      <c r="M84" s="11">
        <f t="shared" si="1"/>
        <v>3561000</v>
      </c>
    </row>
    <row r="85" spans="1:13" ht="30">
      <c r="A85" s="39">
        <v>58</v>
      </c>
      <c r="B85" s="197"/>
      <c r="C85" s="15" t="s">
        <v>439</v>
      </c>
      <c r="D85" s="15" t="s">
        <v>18</v>
      </c>
      <c r="E85" s="16" t="s">
        <v>441</v>
      </c>
      <c r="F85" s="39" t="s">
        <v>559</v>
      </c>
      <c r="G85" s="42"/>
      <c r="H85" s="15" t="s">
        <v>467</v>
      </c>
      <c r="I85" s="40" t="s">
        <v>56</v>
      </c>
      <c r="J85" s="11" t="s">
        <v>388</v>
      </c>
      <c r="K85" s="15">
        <v>2</v>
      </c>
      <c r="L85" s="10">
        <v>3450000</v>
      </c>
      <c r="M85" s="11">
        <f t="shared" si="1"/>
        <v>6900000</v>
      </c>
    </row>
    <row r="86" spans="1:13" ht="30">
      <c r="A86" s="39">
        <v>59</v>
      </c>
      <c r="B86" s="198"/>
      <c r="C86" s="15" t="s">
        <v>428</v>
      </c>
      <c r="D86" s="15" t="s">
        <v>18</v>
      </c>
      <c r="E86" s="16" t="s">
        <v>440</v>
      </c>
      <c r="F86" s="39" t="s">
        <v>560</v>
      </c>
      <c r="G86" s="42"/>
      <c r="H86" s="15" t="s">
        <v>468</v>
      </c>
      <c r="I86" s="40" t="s">
        <v>56</v>
      </c>
      <c r="J86" s="11" t="s">
        <v>388</v>
      </c>
      <c r="K86" s="15">
        <v>30</v>
      </c>
      <c r="L86" s="10">
        <v>49200</v>
      </c>
      <c r="M86" s="11">
        <f t="shared" si="1"/>
        <v>1476000</v>
      </c>
    </row>
    <row r="87" spans="1:13" ht="30">
      <c r="A87" s="39">
        <v>60</v>
      </c>
      <c r="B87" s="196" t="s">
        <v>51</v>
      </c>
      <c r="C87" s="15" t="s">
        <v>717</v>
      </c>
      <c r="D87" s="15" t="s">
        <v>18</v>
      </c>
      <c r="E87" s="16" t="s">
        <v>440</v>
      </c>
      <c r="F87" s="109" t="s">
        <v>758</v>
      </c>
      <c r="H87" s="109" t="s">
        <v>225</v>
      </c>
      <c r="I87" s="109" t="s">
        <v>235</v>
      </c>
      <c r="J87" s="109" t="s">
        <v>388</v>
      </c>
      <c r="K87" s="15">
        <v>80</v>
      </c>
      <c r="L87" s="10">
        <v>8200</v>
      </c>
      <c r="M87" s="11">
        <v>656000</v>
      </c>
    </row>
    <row r="88" spans="1:13" ht="45">
      <c r="A88" s="39">
        <v>61</v>
      </c>
      <c r="B88" s="197"/>
      <c r="C88" s="15" t="s">
        <v>718</v>
      </c>
      <c r="D88" s="15" t="s">
        <v>18</v>
      </c>
      <c r="E88" s="16" t="s">
        <v>440</v>
      </c>
      <c r="F88" s="109" t="s">
        <v>759</v>
      </c>
      <c r="H88" s="109" t="s">
        <v>225</v>
      </c>
      <c r="I88" s="109" t="s">
        <v>235</v>
      </c>
      <c r="J88" s="109" t="s">
        <v>388</v>
      </c>
      <c r="K88" s="15">
        <v>200</v>
      </c>
      <c r="L88" s="10">
        <v>1000</v>
      </c>
      <c r="M88" s="11">
        <v>200000</v>
      </c>
    </row>
    <row r="89" spans="1:13" ht="30">
      <c r="A89" s="39">
        <v>62</v>
      </c>
      <c r="B89" s="197"/>
      <c r="C89" s="15" t="s">
        <v>719</v>
      </c>
      <c r="D89" s="15" t="s">
        <v>18</v>
      </c>
      <c r="E89" s="16" t="s">
        <v>440</v>
      </c>
      <c r="F89" s="109" t="s">
        <v>760</v>
      </c>
      <c r="H89" s="109" t="s">
        <v>225</v>
      </c>
      <c r="I89" s="109" t="s">
        <v>235</v>
      </c>
      <c r="J89" s="109" t="s">
        <v>242</v>
      </c>
      <c r="K89" s="15">
        <v>100</v>
      </c>
      <c r="L89" s="10">
        <v>53900</v>
      </c>
      <c r="M89" s="11">
        <v>5390000</v>
      </c>
    </row>
    <row r="90" spans="1:13" ht="30">
      <c r="A90" s="39">
        <v>63</v>
      </c>
      <c r="B90" s="197"/>
      <c r="C90" s="15" t="s">
        <v>720</v>
      </c>
      <c r="D90" s="15" t="s">
        <v>18</v>
      </c>
      <c r="E90" s="16" t="s">
        <v>440</v>
      </c>
      <c r="F90" s="109" t="s">
        <v>761</v>
      </c>
      <c r="H90" s="109" t="s">
        <v>225</v>
      </c>
      <c r="I90" s="109" t="s">
        <v>235</v>
      </c>
      <c r="J90" s="109" t="s">
        <v>498</v>
      </c>
      <c r="K90" s="15">
        <v>100</v>
      </c>
      <c r="L90" s="10">
        <v>2500</v>
      </c>
      <c r="M90" s="11">
        <v>250000</v>
      </c>
    </row>
    <row r="91" spans="1:13" ht="30">
      <c r="A91" s="39">
        <v>64</v>
      </c>
      <c r="B91" s="197"/>
      <c r="C91" s="15" t="s">
        <v>251</v>
      </c>
      <c r="D91" s="15" t="s">
        <v>18</v>
      </c>
      <c r="E91" s="16" t="s">
        <v>440</v>
      </c>
      <c r="F91" s="109" t="s">
        <v>762</v>
      </c>
      <c r="H91" s="109" t="s">
        <v>225</v>
      </c>
      <c r="I91" s="109" t="s">
        <v>235</v>
      </c>
      <c r="J91" s="109" t="s">
        <v>388</v>
      </c>
      <c r="K91" s="15">
        <v>150</v>
      </c>
      <c r="L91" s="10">
        <v>14000</v>
      </c>
      <c r="M91" s="11">
        <v>2100000</v>
      </c>
    </row>
    <row r="92" spans="1:13" ht="30">
      <c r="A92" s="39">
        <v>65</v>
      </c>
      <c r="B92" s="197"/>
      <c r="C92" s="15" t="s">
        <v>721</v>
      </c>
      <c r="D92" s="15" t="s">
        <v>18</v>
      </c>
      <c r="E92" s="16" t="s">
        <v>440</v>
      </c>
      <c r="F92" s="109" t="s">
        <v>763</v>
      </c>
      <c r="H92" s="109" t="s">
        <v>225</v>
      </c>
      <c r="I92" s="109" t="s">
        <v>235</v>
      </c>
      <c r="J92" s="109" t="s">
        <v>388</v>
      </c>
      <c r="K92" s="15">
        <v>10</v>
      </c>
      <c r="L92" s="10">
        <v>63000</v>
      </c>
      <c r="M92" s="11">
        <v>630000</v>
      </c>
    </row>
    <row r="93" spans="1:13" ht="30">
      <c r="A93" s="39">
        <v>66</v>
      </c>
      <c r="B93" s="197"/>
      <c r="C93" s="15" t="s">
        <v>103</v>
      </c>
      <c r="D93" s="15" t="s">
        <v>561</v>
      </c>
      <c r="E93" s="16" t="s">
        <v>440</v>
      </c>
      <c r="F93" s="109" t="s">
        <v>764</v>
      </c>
      <c r="H93" s="109" t="s">
        <v>225</v>
      </c>
      <c r="I93" s="109" t="s">
        <v>235</v>
      </c>
      <c r="J93" s="109" t="s">
        <v>243</v>
      </c>
      <c r="K93" s="15">
        <v>100</v>
      </c>
      <c r="L93" s="10">
        <v>3850</v>
      </c>
      <c r="M93" s="11">
        <v>385000</v>
      </c>
    </row>
    <row r="94" spans="1:13" ht="30">
      <c r="A94" s="39">
        <v>67</v>
      </c>
      <c r="B94" s="197"/>
      <c r="C94" s="15" t="s">
        <v>248</v>
      </c>
      <c r="D94" s="15" t="s">
        <v>18</v>
      </c>
      <c r="E94" s="16" t="s">
        <v>440</v>
      </c>
      <c r="F94" s="109" t="s">
        <v>765</v>
      </c>
      <c r="H94" s="109" t="s">
        <v>442</v>
      </c>
      <c r="I94" s="109" t="s">
        <v>469</v>
      </c>
      <c r="J94" s="109" t="s">
        <v>242</v>
      </c>
      <c r="K94" s="15">
        <v>200</v>
      </c>
      <c r="L94" s="10">
        <v>44880</v>
      </c>
      <c r="M94" s="11">
        <v>8976000</v>
      </c>
    </row>
    <row r="95" spans="1:13" ht="30">
      <c r="A95" s="39">
        <v>68</v>
      </c>
      <c r="B95" s="197"/>
      <c r="C95" s="15" t="s">
        <v>722</v>
      </c>
      <c r="D95" s="15" t="s">
        <v>18</v>
      </c>
      <c r="E95" s="16" t="s">
        <v>440</v>
      </c>
      <c r="F95" s="109" t="s">
        <v>766</v>
      </c>
      <c r="H95" s="109" t="s">
        <v>226</v>
      </c>
      <c r="I95" s="109" t="s">
        <v>236</v>
      </c>
      <c r="J95" s="109" t="s">
        <v>388</v>
      </c>
      <c r="K95" s="15">
        <v>20</v>
      </c>
      <c r="L95" s="10">
        <v>91000</v>
      </c>
      <c r="M95" s="11">
        <v>1820000</v>
      </c>
    </row>
    <row r="96" spans="1:13" ht="30">
      <c r="A96" s="39">
        <v>69</v>
      </c>
      <c r="B96" s="197"/>
      <c r="C96" s="15" t="s">
        <v>248</v>
      </c>
      <c r="D96" s="15" t="s">
        <v>18</v>
      </c>
      <c r="E96" s="16" t="s">
        <v>440</v>
      </c>
      <c r="F96" s="109" t="s">
        <v>767</v>
      </c>
      <c r="H96" s="109" t="s">
        <v>827</v>
      </c>
      <c r="I96" s="109" t="s">
        <v>860</v>
      </c>
      <c r="J96" s="109" t="s">
        <v>242</v>
      </c>
      <c r="K96" s="15">
        <v>15</v>
      </c>
      <c r="L96" s="10">
        <v>119000</v>
      </c>
      <c r="M96" s="11">
        <v>1785000</v>
      </c>
    </row>
    <row r="97" spans="1:13" ht="30">
      <c r="A97" s="39">
        <v>70</v>
      </c>
      <c r="B97" s="197"/>
      <c r="C97" s="15" t="s">
        <v>723</v>
      </c>
      <c r="D97" s="15" t="s">
        <v>18</v>
      </c>
      <c r="E97" s="16" t="s">
        <v>440</v>
      </c>
      <c r="F97" s="109" t="s">
        <v>768</v>
      </c>
      <c r="H97" s="109" t="s">
        <v>828</v>
      </c>
      <c r="I97" s="109" t="s">
        <v>861</v>
      </c>
      <c r="J97" s="109" t="s">
        <v>388</v>
      </c>
      <c r="K97" s="15">
        <v>720</v>
      </c>
      <c r="L97" s="10">
        <v>118990</v>
      </c>
      <c r="M97" s="11">
        <v>85672800</v>
      </c>
    </row>
    <row r="98" spans="1:13" ht="30">
      <c r="A98" s="39">
        <v>71</v>
      </c>
      <c r="B98" s="197"/>
      <c r="C98" s="15" t="s">
        <v>724</v>
      </c>
      <c r="D98" s="15" t="s">
        <v>18</v>
      </c>
      <c r="E98" s="16" t="s">
        <v>440</v>
      </c>
      <c r="F98" s="109" t="s">
        <v>769</v>
      </c>
      <c r="H98" s="109" t="s">
        <v>829</v>
      </c>
      <c r="I98" s="109" t="s">
        <v>862</v>
      </c>
      <c r="J98" s="109" t="s">
        <v>388</v>
      </c>
      <c r="K98" s="15">
        <v>100</v>
      </c>
      <c r="L98" s="10">
        <v>6000</v>
      </c>
      <c r="M98" s="11">
        <v>600000</v>
      </c>
    </row>
    <row r="99" spans="1:13" ht="45">
      <c r="A99" s="39">
        <v>72</v>
      </c>
      <c r="B99" s="197"/>
      <c r="C99" s="15" t="s">
        <v>725</v>
      </c>
      <c r="D99" s="15" t="s">
        <v>18</v>
      </c>
      <c r="E99" s="16" t="s">
        <v>440</v>
      </c>
      <c r="F99" s="109" t="s">
        <v>770</v>
      </c>
      <c r="H99" s="109" t="s">
        <v>830</v>
      </c>
      <c r="I99" s="109" t="s">
        <v>863</v>
      </c>
      <c r="J99" s="109" t="s">
        <v>496</v>
      </c>
      <c r="K99" s="15">
        <v>1</v>
      </c>
      <c r="L99" s="10">
        <v>4523000</v>
      </c>
      <c r="M99" s="11">
        <v>4523000</v>
      </c>
    </row>
    <row r="100" spans="1:13" ht="45">
      <c r="A100" s="39">
        <v>73</v>
      </c>
      <c r="B100" s="197"/>
      <c r="C100" s="15" t="s">
        <v>726</v>
      </c>
      <c r="D100" s="15" t="s">
        <v>18</v>
      </c>
      <c r="E100" s="16" t="s">
        <v>440</v>
      </c>
      <c r="F100" s="109" t="s">
        <v>771</v>
      </c>
      <c r="H100" s="109" t="s">
        <v>831</v>
      </c>
      <c r="I100" s="109" t="s">
        <v>864</v>
      </c>
      <c r="J100" s="109" t="s">
        <v>496</v>
      </c>
      <c r="K100" s="15">
        <v>1</v>
      </c>
      <c r="L100" s="10">
        <v>600000</v>
      </c>
      <c r="M100" s="11">
        <v>600000</v>
      </c>
    </row>
    <row r="101" spans="1:13" ht="45">
      <c r="A101" s="39">
        <v>74</v>
      </c>
      <c r="B101" s="197"/>
      <c r="C101" s="15" t="s">
        <v>727</v>
      </c>
      <c r="D101" s="15" t="s">
        <v>18</v>
      </c>
      <c r="E101" s="16" t="s">
        <v>440</v>
      </c>
      <c r="F101" s="109" t="s">
        <v>772</v>
      </c>
      <c r="H101" s="109" t="s">
        <v>832</v>
      </c>
      <c r="I101" s="109" t="s">
        <v>865</v>
      </c>
      <c r="J101" s="109" t="s">
        <v>496</v>
      </c>
      <c r="K101" s="15">
        <v>1</v>
      </c>
      <c r="L101" s="10">
        <v>6202182</v>
      </c>
      <c r="M101" s="11">
        <v>6202182</v>
      </c>
    </row>
    <row r="102" spans="1:13" ht="30">
      <c r="A102" s="39">
        <v>75</v>
      </c>
      <c r="B102" s="197"/>
      <c r="C102" s="15" t="s">
        <v>728</v>
      </c>
      <c r="D102" s="15" t="s">
        <v>18</v>
      </c>
      <c r="E102" s="16" t="s">
        <v>440</v>
      </c>
      <c r="F102" s="109" t="s">
        <v>773</v>
      </c>
      <c r="H102" s="109" t="s">
        <v>833</v>
      </c>
      <c r="I102" s="109" t="s">
        <v>866</v>
      </c>
      <c r="J102" s="109" t="s">
        <v>243</v>
      </c>
      <c r="K102" s="15">
        <v>80</v>
      </c>
      <c r="L102" s="10">
        <v>10416</v>
      </c>
      <c r="M102" s="11">
        <v>833280</v>
      </c>
    </row>
    <row r="103" spans="1:13" ht="30">
      <c r="A103" s="39">
        <v>76</v>
      </c>
      <c r="B103" s="197"/>
      <c r="C103" s="15" t="s">
        <v>729</v>
      </c>
      <c r="D103" s="15" t="s">
        <v>18</v>
      </c>
      <c r="E103" s="16" t="s">
        <v>440</v>
      </c>
      <c r="F103" s="109" t="s">
        <v>774</v>
      </c>
      <c r="H103" s="109" t="s">
        <v>444</v>
      </c>
      <c r="I103" s="109" t="s">
        <v>471</v>
      </c>
      <c r="J103" s="109" t="s">
        <v>243</v>
      </c>
      <c r="K103" s="15">
        <v>1000</v>
      </c>
      <c r="L103" s="10">
        <v>4900</v>
      </c>
      <c r="M103" s="11">
        <v>4900000</v>
      </c>
    </row>
    <row r="104" spans="1:13" ht="30">
      <c r="A104" s="39">
        <v>77</v>
      </c>
      <c r="B104" s="197"/>
      <c r="C104" s="15" t="s">
        <v>251</v>
      </c>
      <c r="D104" s="15" t="s">
        <v>18</v>
      </c>
      <c r="E104" s="16" t="s">
        <v>440</v>
      </c>
      <c r="F104" s="109" t="s">
        <v>775</v>
      </c>
      <c r="H104" s="109" t="s">
        <v>105</v>
      </c>
      <c r="I104" s="109" t="s">
        <v>232</v>
      </c>
      <c r="J104" s="109" t="s">
        <v>388</v>
      </c>
      <c r="K104" s="15">
        <v>1000</v>
      </c>
      <c r="L104" s="10">
        <v>4000</v>
      </c>
      <c r="M104" s="11">
        <v>4000000</v>
      </c>
    </row>
    <row r="105" spans="1:13" ht="30">
      <c r="A105" s="39">
        <v>78</v>
      </c>
      <c r="B105" s="197"/>
      <c r="C105" s="15" t="s">
        <v>730</v>
      </c>
      <c r="D105" s="15" t="s">
        <v>18</v>
      </c>
      <c r="E105" s="16" t="s">
        <v>440</v>
      </c>
      <c r="F105" s="109" t="s">
        <v>776</v>
      </c>
      <c r="H105" s="109" t="s">
        <v>834</v>
      </c>
      <c r="I105" s="109" t="s">
        <v>867</v>
      </c>
      <c r="J105" s="109" t="s">
        <v>388</v>
      </c>
      <c r="K105" s="15">
        <v>1</v>
      </c>
      <c r="L105" s="10">
        <v>320000</v>
      </c>
      <c r="M105" s="11">
        <v>320000</v>
      </c>
    </row>
    <row r="106" spans="1:13" ht="30">
      <c r="A106" s="39">
        <v>79</v>
      </c>
      <c r="B106" s="197"/>
      <c r="C106" s="15" t="s">
        <v>731</v>
      </c>
      <c r="D106" s="15" t="s">
        <v>18</v>
      </c>
      <c r="E106" s="16" t="s">
        <v>440</v>
      </c>
      <c r="F106" s="109" t="s">
        <v>777</v>
      </c>
      <c r="H106" s="109" t="s">
        <v>835</v>
      </c>
      <c r="I106" s="109" t="s">
        <v>868</v>
      </c>
      <c r="J106" s="109" t="s">
        <v>243</v>
      </c>
      <c r="K106" s="15">
        <v>25</v>
      </c>
      <c r="L106" s="10">
        <v>10999</v>
      </c>
      <c r="M106" s="11">
        <v>274975</v>
      </c>
    </row>
    <row r="107" spans="1:13" ht="30">
      <c r="A107" s="39">
        <v>80</v>
      </c>
      <c r="B107" s="197"/>
      <c r="C107" s="15" t="s">
        <v>732</v>
      </c>
      <c r="D107" s="15" t="s">
        <v>18</v>
      </c>
      <c r="E107" s="16" t="s">
        <v>440</v>
      </c>
      <c r="F107" s="109" t="s">
        <v>778</v>
      </c>
      <c r="H107" s="109" t="s">
        <v>836</v>
      </c>
      <c r="I107" s="109" t="s">
        <v>869</v>
      </c>
      <c r="J107" s="109" t="s">
        <v>388</v>
      </c>
      <c r="K107" s="15">
        <v>2</v>
      </c>
      <c r="L107" s="10">
        <v>3800000</v>
      </c>
      <c r="M107" s="11">
        <v>7600000</v>
      </c>
    </row>
    <row r="108" spans="1:13" ht="30">
      <c r="A108" s="39">
        <v>81</v>
      </c>
      <c r="B108" s="197"/>
      <c r="C108" s="15" t="s">
        <v>733</v>
      </c>
      <c r="D108" s="15" t="s">
        <v>561</v>
      </c>
      <c r="E108" s="16" t="s">
        <v>440</v>
      </c>
      <c r="F108" s="109" t="s">
        <v>779</v>
      </c>
      <c r="H108" s="109" t="s">
        <v>837</v>
      </c>
      <c r="I108" s="109" t="s">
        <v>870</v>
      </c>
      <c r="J108" s="109" t="s">
        <v>241</v>
      </c>
      <c r="K108" s="15">
        <v>50</v>
      </c>
      <c r="L108" s="10">
        <v>17222</v>
      </c>
      <c r="M108" s="11">
        <v>861100</v>
      </c>
    </row>
    <row r="109" spans="1:13" ht="30">
      <c r="A109" s="39">
        <v>82</v>
      </c>
      <c r="B109" s="197"/>
      <c r="C109" s="15" t="s">
        <v>734</v>
      </c>
      <c r="D109" s="15" t="s">
        <v>18</v>
      </c>
      <c r="E109" s="16" t="s">
        <v>440</v>
      </c>
      <c r="F109" s="109" t="s">
        <v>780</v>
      </c>
      <c r="H109" s="109" t="s">
        <v>838</v>
      </c>
      <c r="I109" s="109" t="s">
        <v>871</v>
      </c>
      <c r="J109" s="109" t="s">
        <v>388</v>
      </c>
      <c r="K109" s="15">
        <v>310</v>
      </c>
      <c r="L109" s="10">
        <v>5000</v>
      </c>
      <c r="M109" s="11">
        <v>1550000</v>
      </c>
    </row>
    <row r="110" spans="1:13" ht="30">
      <c r="A110" s="39">
        <v>83</v>
      </c>
      <c r="B110" s="197"/>
      <c r="C110" s="15" t="s">
        <v>735</v>
      </c>
      <c r="D110" s="15" t="s">
        <v>18</v>
      </c>
      <c r="E110" s="16" t="s">
        <v>440</v>
      </c>
      <c r="F110" s="109" t="s">
        <v>781</v>
      </c>
      <c r="H110" s="109" t="s">
        <v>838</v>
      </c>
      <c r="I110" s="109" t="s">
        <v>871</v>
      </c>
      <c r="J110" s="109" t="s">
        <v>245</v>
      </c>
      <c r="K110" s="15">
        <v>1</v>
      </c>
      <c r="L110" s="10">
        <v>21600000</v>
      </c>
      <c r="M110" s="11">
        <v>21600000</v>
      </c>
    </row>
    <row r="111" spans="1:13" ht="30">
      <c r="A111" s="39">
        <v>84</v>
      </c>
      <c r="B111" s="197"/>
      <c r="C111" s="15" t="s">
        <v>736</v>
      </c>
      <c r="D111" s="15" t="s">
        <v>18</v>
      </c>
      <c r="E111" s="16" t="s">
        <v>440</v>
      </c>
      <c r="F111" s="109" t="s">
        <v>782</v>
      </c>
      <c r="H111" s="109" t="s">
        <v>838</v>
      </c>
      <c r="I111" s="109" t="s">
        <v>871</v>
      </c>
      <c r="J111" s="109" t="s">
        <v>388</v>
      </c>
      <c r="K111" s="15">
        <v>5</v>
      </c>
      <c r="L111" s="10">
        <v>1020000</v>
      </c>
      <c r="M111" s="11">
        <v>5100000</v>
      </c>
    </row>
    <row r="112" spans="1:13" ht="30">
      <c r="A112" s="39">
        <v>85</v>
      </c>
      <c r="B112" s="197"/>
      <c r="C112" s="15" t="s">
        <v>737</v>
      </c>
      <c r="D112" s="15" t="s">
        <v>18</v>
      </c>
      <c r="E112" s="16" t="s">
        <v>440</v>
      </c>
      <c r="F112" s="109" t="s">
        <v>783</v>
      </c>
      <c r="H112" s="109" t="s">
        <v>839</v>
      </c>
      <c r="I112" s="109" t="s">
        <v>872</v>
      </c>
      <c r="J112" s="109" t="s">
        <v>388</v>
      </c>
      <c r="K112" s="15">
        <v>5</v>
      </c>
      <c r="L112" s="10">
        <v>49800</v>
      </c>
      <c r="M112" s="11">
        <v>249000</v>
      </c>
    </row>
    <row r="113" spans="1:13" ht="30">
      <c r="A113" s="39">
        <v>86</v>
      </c>
      <c r="B113" s="197"/>
      <c r="C113" s="15" t="s">
        <v>738</v>
      </c>
      <c r="D113" s="15" t="s">
        <v>18</v>
      </c>
      <c r="E113" s="16" t="s">
        <v>440</v>
      </c>
      <c r="F113" s="109" t="s">
        <v>784</v>
      </c>
      <c r="H113" s="109" t="s">
        <v>840</v>
      </c>
      <c r="I113" s="109" t="s">
        <v>873</v>
      </c>
      <c r="J113" s="109" t="s">
        <v>500</v>
      </c>
      <c r="K113" s="15">
        <v>15</v>
      </c>
      <c r="L113" s="10">
        <v>897000</v>
      </c>
      <c r="M113" s="11">
        <v>13455000</v>
      </c>
    </row>
    <row r="114" spans="1:13" ht="60">
      <c r="A114" s="39">
        <v>87</v>
      </c>
      <c r="B114" s="197"/>
      <c r="C114" s="15" t="s">
        <v>739</v>
      </c>
      <c r="D114" s="15" t="s">
        <v>18</v>
      </c>
      <c r="E114" s="16" t="s">
        <v>440</v>
      </c>
      <c r="F114" s="109" t="s">
        <v>785</v>
      </c>
      <c r="H114" s="109" t="s">
        <v>841</v>
      </c>
      <c r="I114" s="109" t="s">
        <v>874</v>
      </c>
      <c r="J114" s="109" t="s">
        <v>496</v>
      </c>
      <c r="K114" s="15">
        <v>1</v>
      </c>
      <c r="L114" s="10">
        <v>700000</v>
      </c>
      <c r="M114" s="11">
        <v>700000</v>
      </c>
    </row>
    <row r="115" spans="1:13" ht="30">
      <c r="A115" s="39">
        <v>88</v>
      </c>
      <c r="B115" s="197"/>
      <c r="C115" s="15" t="s">
        <v>740</v>
      </c>
      <c r="D115" s="15" t="s">
        <v>18</v>
      </c>
      <c r="E115" s="16" t="s">
        <v>440</v>
      </c>
      <c r="F115" s="109" t="s">
        <v>786</v>
      </c>
      <c r="H115" s="109" t="s">
        <v>842</v>
      </c>
      <c r="I115" s="109" t="s">
        <v>875</v>
      </c>
      <c r="J115" s="109" t="s">
        <v>496</v>
      </c>
      <c r="K115" s="15">
        <v>3</v>
      </c>
      <c r="L115" s="10">
        <v>250000</v>
      </c>
      <c r="M115" s="11">
        <v>750000</v>
      </c>
    </row>
    <row r="116" spans="1:13" ht="30">
      <c r="A116" s="39">
        <v>89</v>
      </c>
      <c r="B116" s="197"/>
      <c r="C116" s="15" t="s">
        <v>741</v>
      </c>
      <c r="D116" s="15" t="s">
        <v>18</v>
      </c>
      <c r="E116" s="16" t="s">
        <v>440</v>
      </c>
      <c r="F116" s="109" t="s">
        <v>787</v>
      </c>
      <c r="H116" s="109" t="s">
        <v>842</v>
      </c>
      <c r="I116" s="109" t="s">
        <v>875</v>
      </c>
      <c r="J116" s="109" t="s">
        <v>388</v>
      </c>
      <c r="K116" s="15">
        <v>200</v>
      </c>
      <c r="L116" s="10">
        <v>39500</v>
      </c>
      <c r="M116" s="11">
        <v>7900000</v>
      </c>
    </row>
    <row r="117" spans="1:13" ht="30">
      <c r="A117" s="39">
        <v>90</v>
      </c>
      <c r="B117" s="197"/>
      <c r="C117" s="15" t="s">
        <v>742</v>
      </c>
      <c r="D117" s="15" t="s">
        <v>18</v>
      </c>
      <c r="E117" s="16" t="s">
        <v>440</v>
      </c>
      <c r="F117" s="109" t="s">
        <v>788</v>
      </c>
      <c r="H117" s="109" t="s">
        <v>843</v>
      </c>
      <c r="I117" s="109" t="s">
        <v>876</v>
      </c>
      <c r="J117" s="109" t="s">
        <v>888</v>
      </c>
      <c r="K117" s="15">
        <v>40</v>
      </c>
      <c r="L117" s="10">
        <v>19189</v>
      </c>
      <c r="M117" s="11">
        <v>767560</v>
      </c>
    </row>
    <row r="118" spans="1:13" ht="30">
      <c r="A118" s="39">
        <v>91</v>
      </c>
      <c r="B118" s="197"/>
      <c r="C118" s="15" t="s">
        <v>743</v>
      </c>
      <c r="D118" s="15" t="s">
        <v>18</v>
      </c>
      <c r="E118" s="16" t="s">
        <v>440</v>
      </c>
      <c r="F118" s="109" t="s">
        <v>789</v>
      </c>
      <c r="H118" s="109" t="s">
        <v>844</v>
      </c>
      <c r="I118" s="109" t="s">
        <v>877</v>
      </c>
      <c r="J118" s="109" t="s">
        <v>496</v>
      </c>
      <c r="K118" s="15">
        <v>2</v>
      </c>
      <c r="L118" s="10">
        <v>2500000</v>
      </c>
      <c r="M118" s="11">
        <v>5000000</v>
      </c>
    </row>
    <row r="119" spans="1:13" ht="30">
      <c r="A119" s="39">
        <v>92</v>
      </c>
      <c r="B119" s="197"/>
      <c r="C119" s="15" t="s">
        <v>102</v>
      </c>
      <c r="D119" s="15" t="s">
        <v>18</v>
      </c>
      <c r="E119" s="16" t="s">
        <v>440</v>
      </c>
      <c r="F119" s="109" t="s">
        <v>790</v>
      </c>
      <c r="H119" s="109" t="s">
        <v>845</v>
      </c>
      <c r="I119" s="109" t="s">
        <v>878</v>
      </c>
      <c r="J119" s="109" t="s">
        <v>388</v>
      </c>
      <c r="K119" s="15">
        <v>100</v>
      </c>
      <c r="L119" s="10">
        <v>15500</v>
      </c>
      <c r="M119" s="11">
        <v>1550000</v>
      </c>
    </row>
    <row r="120" spans="1:13" ht="30">
      <c r="A120" s="39">
        <v>93</v>
      </c>
      <c r="B120" s="197"/>
      <c r="C120" s="15" t="s">
        <v>744</v>
      </c>
      <c r="D120" s="15" t="s">
        <v>18</v>
      </c>
      <c r="E120" s="16" t="s">
        <v>440</v>
      </c>
      <c r="F120" s="109" t="s">
        <v>791</v>
      </c>
      <c r="H120" s="109" t="s">
        <v>846</v>
      </c>
      <c r="I120" s="109" t="s">
        <v>879</v>
      </c>
      <c r="J120" s="109" t="s">
        <v>388</v>
      </c>
      <c r="K120" s="15">
        <v>9000</v>
      </c>
      <c r="L120" s="10">
        <v>1100</v>
      </c>
      <c r="M120" s="11">
        <v>9900000</v>
      </c>
    </row>
    <row r="121" spans="1:13" ht="45">
      <c r="A121" s="39">
        <v>94</v>
      </c>
      <c r="B121" s="197"/>
      <c r="C121" s="111" t="s">
        <v>745</v>
      </c>
      <c r="D121" s="15" t="s">
        <v>18</v>
      </c>
      <c r="E121" s="16" t="s">
        <v>440</v>
      </c>
      <c r="F121" s="109" t="s">
        <v>792</v>
      </c>
      <c r="H121" s="110" t="s">
        <v>847</v>
      </c>
      <c r="I121" s="109" t="s">
        <v>880</v>
      </c>
      <c r="J121" s="109" t="s">
        <v>496</v>
      </c>
      <c r="K121" s="15">
        <v>4</v>
      </c>
      <c r="L121" s="10">
        <v>1080000</v>
      </c>
      <c r="M121" s="11">
        <v>4320000</v>
      </c>
    </row>
    <row r="122" spans="1:13" ht="45">
      <c r="A122" s="39">
        <v>95</v>
      </c>
      <c r="B122" s="197"/>
      <c r="C122" s="111" t="s">
        <v>745</v>
      </c>
      <c r="D122" s="15" t="s">
        <v>18</v>
      </c>
      <c r="E122" s="16" t="s">
        <v>440</v>
      </c>
      <c r="F122" s="109" t="s">
        <v>793</v>
      </c>
      <c r="H122" s="110" t="s">
        <v>847</v>
      </c>
      <c r="I122" s="109" t="s">
        <v>880</v>
      </c>
      <c r="J122" s="109" t="s">
        <v>496</v>
      </c>
      <c r="K122" s="15">
        <v>4</v>
      </c>
      <c r="L122" s="10">
        <v>1080000</v>
      </c>
      <c r="M122" s="11">
        <v>4320000</v>
      </c>
    </row>
    <row r="123" spans="1:13" ht="45">
      <c r="A123" s="39">
        <v>96</v>
      </c>
      <c r="B123" s="197"/>
      <c r="C123" s="111" t="s">
        <v>745</v>
      </c>
      <c r="D123" s="15" t="s">
        <v>18</v>
      </c>
      <c r="E123" s="16" t="s">
        <v>440</v>
      </c>
      <c r="F123" s="109" t="s">
        <v>794</v>
      </c>
      <c r="H123" s="110" t="s">
        <v>847</v>
      </c>
      <c r="I123" s="109" t="s">
        <v>880</v>
      </c>
      <c r="J123" s="109" t="s">
        <v>496</v>
      </c>
      <c r="K123" s="15">
        <v>4</v>
      </c>
      <c r="L123" s="10">
        <v>1080000</v>
      </c>
      <c r="M123" s="11">
        <v>4320000</v>
      </c>
    </row>
    <row r="124" spans="1:13" ht="45">
      <c r="A124" s="39">
        <v>97</v>
      </c>
      <c r="B124" s="197"/>
      <c r="C124" s="111" t="s">
        <v>745</v>
      </c>
      <c r="D124" s="15" t="s">
        <v>18</v>
      </c>
      <c r="E124" s="16" t="s">
        <v>440</v>
      </c>
      <c r="F124" s="109" t="s">
        <v>795</v>
      </c>
      <c r="H124" s="110" t="s">
        <v>847</v>
      </c>
      <c r="I124" s="109" t="s">
        <v>880</v>
      </c>
      <c r="J124" s="109" t="s">
        <v>496</v>
      </c>
      <c r="K124" s="15">
        <v>4</v>
      </c>
      <c r="L124" s="10">
        <v>1080000</v>
      </c>
      <c r="M124" s="11">
        <v>4320000</v>
      </c>
    </row>
    <row r="125" spans="1:13" ht="45">
      <c r="A125" s="39">
        <v>98</v>
      </c>
      <c r="B125" s="197"/>
      <c r="C125" s="111" t="s">
        <v>745</v>
      </c>
      <c r="D125" s="15" t="s">
        <v>18</v>
      </c>
      <c r="E125" s="16" t="s">
        <v>440</v>
      </c>
      <c r="F125" s="109" t="s">
        <v>796</v>
      </c>
      <c r="H125" s="110" t="s">
        <v>847</v>
      </c>
      <c r="I125" s="109" t="s">
        <v>880</v>
      </c>
      <c r="J125" s="109" t="s">
        <v>496</v>
      </c>
      <c r="K125" s="15">
        <v>4</v>
      </c>
      <c r="L125" s="10">
        <v>1080000</v>
      </c>
      <c r="M125" s="11">
        <v>4320000</v>
      </c>
    </row>
    <row r="126" spans="1:13" ht="45">
      <c r="A126" s="39">
        <v>99</v>
      </c>
      <c r="B126" s="197"/>
      <c r="C126" s="111" t="s">
        <v>745</v>
      </c>
      <c r="D126" s="15" t="s">
        <v>18</v>
      </c>
      <c r="E126" s="16" t="s">
        <v>440</v>
      </c>
      <c r="F126" s="109" t="s">
        <v>797</v>
      </c>
      <c r="H126" s="110" t="s">
        <v>847</v>
      </c>
      <c r="I126" s="109" t="s">
        <v>880</v>
      </c>
      <c r="J126" s="109" t="s">
        <v>496</v>
      </c>
      <c r="K126" s="15">
        <v>4</v>
      </c>
      <c r="L126" s="10">
        <v>1080000</v>
      </c>
      <c r="M126" s="11">
        <v>4320000</v>
      </c>
    </row>
    <row r="127" spans="1:13" ht="45">
      <c r="A127" s="39">
        <v>100</v>
      </c>
      <c r="B127" s="197"/>
      <c r="C127" s="111" t="s">
        <v>745</v>
      </c>
      <c r="D127" s="15" t="s">
        <v>18</v>
      </c>
      <c r="E127" s="16" t="s">
        <v>440</v>
      </c>
      <c r="F127" s="109" t="s">
        <v>798</v>
      </c>
      <c r="H127" s="110" t="s">
        <v>847</v>
      </c>
      <c r="I127" s="109" t="s">
        <v>880</v>
      </c>
      <c r="J127" s="109" t="s">
        <v>496</v>
      </c>
      <c r="K127" s="15">
        <v>4</v>
      </c>
      <c r="L127" s="10">
        <v>1080000</v>
      </c>
      <c r="M127" s="11">
        <v>4320000</v>
      </c>
    </row>
    <row r="128" spans="1:13" ht="45">
      <c r="A128" s="39">
        <v>101</v>
      </c>
      <c r="B128" s="197"/>
      <c r="C128" s="111" t="s">
        <v>745</v>
      </c>
      <c r="D128" s="15" t="s">
        <v>18</v>
      </c>
      <c r="E128" s="16" t="s">
        <v>440</v>
      </c>
      <c r="F128" s="109" t="s">
        <v>799</v>
      </c>
      <c r="H128" s="110" t="s">
        <v>847</v>
      </c>
      <c r="I128" s="109" t="s">
        <v>880</v>
      </c>
      <c r="J128" s="109" t="s">
        <v>496</v>
      </c>
      <c r="K128" s="15">
        <v>4</v>
      </c>
      <c r="L128" s="10">
        <v>1080000</v>
      </c>
      <c r="M128" s="11">
        <v>4320000</v>
      </c>
    </row>
    <row r="129" spans="1:13" ht="45">
      <c r="A129" s="39">
        <v>102</v>
      </c>
      <c r="B129" s="197"/>
      <c r="C129" s="111" t="s">
        <v>745</v>
      </c>
      <c r="D129" s="15" t="s">
        <v>18</v>
      </c>
      <c r="E129" s="16" t="s">
        <v>440</v>
      </c>
      <c r="F129" s="109" t="s">
        <v>800</v>
      </c>
      <c r="H129" s="110" t="s">
        <v>847</v>
      </c>
      <c r="I129" s="109" t="s">
        <v>880</v>
      </c>
      <c r="J129" s="109" t="s">
        <v>496</v>
      </c>
      <c r="K129" s="15">
        <v>3</v>
      </c>
      <c r="L129" s="10">
        <v>1800000</v>
      </c>
      <c r="M129" s="11">
        <v>5400000</v>
      </c>
    </row>
    <row r="130" spans="1:13" ht="45">
      <c r="A130" s="39">
        <v>103</v>
      </c>
      <c r="B130" s="197"/>
      <c r="C130" s="111" t="s">
        <v>745</v>
      </c>
      <c r="D130" s="15" t="s">
        <v>18</v>
      </c>
      <c r="E130" s="16" t="s">
        <v>440</v>
      </c>
      <c r="F130" s="109" t="s">
        <v>801</v>
      </c>
      <c r="H130" s="110" t="s">
        <v>847</v>
      </c>
      <c r="I130" s="109" t="s">
        <v>880</v>
      </c>
      <c r="J130" s="109" t="s">
        <v>496</v>
      </c>
      <c r="K130" s="15">
        <v>3</v>
      </c>
      <c r="L130" s="10">
        <v>1800000</v>
      </c>
      <c r="M130" s="11">
        <v>5400000</v>
      </c>
    </row>
    <row r="131" spans="1:13" ht="45">
      <c r="A131" s="39">
        <v>104</v>
      </c>
      <c r="B131" s="197"/>
      <c r="C131" s="111" t="s">
        <v>745</v>
      </c>
      <c r="D131" s="15" t="s">
        <v>18</v>
      </c>
      <c r="E131" s="16" t="s">
        <v>440</v>
      </c>
      <c r="F131" s="109" t="s">
        <v>802</v>
      </c>
      <c r="H131" s="110" t="s">
        <v>847</v>
      </c>
      <c r="I131" s="109" t="s">
        <v>880</v>
      </c>
      <c r="J131" s="109" t="s">
        <v>496</v>
      </c>
      <c r="K131" s="15">
        <v>3</v>
      </c>
      <c r="L131" s="10">
        <v>1800000</v>
      </c>
      <c r="M131" s="11">
        <v>5400000</v>
      </c>
    </row>
    <row r="132" spans="1:13" ht="45">
      <c r="A132" s="39">
        <v>105</v>
      </c>
      <c r="B132" s="197"/>
      <c r="C132" s="111" t="s">
        <v>745</v>
      </c>
      <c r="D132" s="15" t="s">
        <v>18</v>
      </c>
      <c r="E132" s="16" t="s">
        <v>440</v>
      </c>
      <c r="F132" s="109" t="s">
        <v>803</v>
      </c>
      <c r="H132" s="110" t="s">
        <v>847</v>
      </c>
      <c r="I132" s="109" t="s">
        <v>880</v>
      </c>
      <c r="J132" s="109" t="s">
        <v>496</v>
      </c>
      <c r="K132" s="15">
        <v>3</v>
      </c>
      <c r="L132" s="10">
        <v>1800000</v>
      </c>
      <c r="M132" s="11">
        <v>5400000</v>
      </c>
    </row>
    <row r="133" spans="1:13" ht="45">
      <c r="A133" s="39">
        <v>106</v>
      </c>
      <c r="B133" s="197"/>
      <c r="C133" s="111" t="s">
        <v>745</v>
      </c>
      <c r="D133" s="15" t="s">
        <v>18</v>
      </c>
      <c r="E133" s="16" t="s">
        <v>440</v>
      </c>
      <c r="F133" s="109" t="s">
        <v>804</v>
      </c>
      <c r="H133" s="110" t="s">
        <v>847</v>
      </c>
      <c r="I133" s="109" t="s">
        <v>880</v>
      </c>
      <c r="J133" s="109" t="s">
        <v>496</v>
      </c>
      <c r="K133" s="15">
        <v>4</v>
      </c>
      <c r="L133" s="10">
        <v>1080000</v>
      </c>
      <c r="M133" s="11">
        <v>4320000</v>
      </c>
    </row>
    <row r="134" spans="1:13" ht="45">
      <c r="A134" s="39">
        <v>107</v>
      </c>
      <c r="B134" s="197"/>
      <c r="C134" s="111" t="s">
        <v>745</v>
      </c>
      <c r="D134" s="15" t="s">
        <v>18</v>
      </c>
      <c r="E134" s="16" t="s">
        <v>440</v>
      </c>
      <c r="F134" s="109" t="s">
        <v>805</v>
      </c>
      <c r="H134" s="110" t="s">
        <v>847</v>
      </c>
      <c r="I134" s="109" t="s">
        <v>880</v>
      </c>
      <c r="J134" s="109" t="s">
        <v>496</v>
      </c>
      <c r="K134" s="15">
        <v>4</v>
      </c>
      <c r="L134" s="10">
        <v>1080000</v>
      </c>
      <c r="M134" s="11">
        <v>4320000</v>
      </c>
    </row>
    <row r="135" spans="1:13" ht="45">
      <c r="A135" s="39">
        <v>108</v>
      </c>
      <c r="B135" s="197"/>
      <c r="C135" s="111" t="s">
        <v>745</v>
      </c>
      <c r="D135" s="15" t="s">
        <v>18</v>
      </c>
      <c r="E135" s="16" t="s">
        <v>440</v>
      </c>
      <c r="F135" s="109" t="s">
        <v>806</v>
      </c>
      <c r="H135" s="110" t="s">
        <v>847</v>
      </c>
      <c r="I135" s="109" t="s">
        <v>880</v>
      </c>
      <c r="J135" s="109" t="s">
        <v>496</v>
      </c>
      <c r="K135" s="15">
        <v>4</v>
      </c>
      <c r="L135" s="10">
        <v>1080000</v>
      </c>
      <c r="M135" s="11">
        <v>4320000</v>
      </c>
    </row>
    <row r="136" spans="1:13" ht="45">
      <c r="A136" s="39">
        <v>109</v>
      </c>
      <c r="B136" s="197"/>
      <c r="C136" s="111" t="s">
        <v>745</v>
      </c>
      <c r="D136" s="15" t="s">
        <v>18</v>
      </c>
      <c r="E136" s="16" t="s">
        <v>440</v>
      </c>
      <c r="F136" s="109" t="s">
        <v>807</v>
      </c>
      <c r="H136" s="110" t="s">
        <v>847</v>
      </c>
      <c r="I136" s="109" t="s">
        <v>880</v>
      </c>
      <c r="J136" s="109" t="s">
        <v>496</v>
      </c>
      <c r="K136" s="15">
        <v>3</v>
      </c>
      <c r="L136" s="10">
        <v>1800000</v>
      </c>
      <c r="M136" s="11">
        <v>5400000</v>
      </c>
    </row>
    <row r="137" spans="1:13" ht="45">
      <c r="A137" s="39">
        <v>110</v>
      </c>
      <c r="B137" s="197"/>
      <c r="C137" s="111" t="s">
        <v>745</v>
      </c>
      <c r="D137" s="15" t="s">
        <v>18</v>
      </c>
      <c r="E137" s="16" t="s">
        <v>440</v>
      </c>
      <c r="F137" s="109" t="s">
        <v>808</v>
      </c>
      <c r="H137" s="110" t="s">
        <v>847</v>
      </c>
      <c r="I137" s="109" t="s">
        <v>880</v>
      </c>
      <c r="J137" s="109" t="s">
        <v>496</v>
      </c>
      <c r="K137" s="15">
        <v>3</v>
      </c>
      <c r="L137" s="10">
        <v>1800000</v>
      </c>
      <c r="M137" s="11">
        <v>5400000</v>
      </c>
    </row>
    <row r="138" spans="1:13" ht="45">
      <c r="A138" s="39">
        <v>111</v>
      </c>
      <c r="B138" s="197"/>
      <c r="C138" s="111" t="s">
        <v>745</v>
      </c>
      <c r="D138" s="15" t="s">
        <v>18</v>
      </c>
      <c r="E138" s="16" t="s">
        <v>440</v>
      </c>
      <c r="F138" s="109" t="s">
        <v>809</v>
      </c>
      <c r="H138" s="110" t="s">
        <v>847</v>
      </c>
      <c r="I138" s="109" t="s">
        <v>880</v>
      </c>
      <c r="J138" s="109" t="s">
        <v>496</v>
      </c>
      <c r="K138" s="15">
        <v>3</v>
      </c>
      <c r="L138" s="10">
        <v>1800000</v>
      </c>
      <c r="M138" s="11">
        <v>5400000</v>
      </c>
    </row>
    <row r="139" spans="1:13" ht="45">
      <c r="A139" s="39">
        <v>112</v>
      </c>
      <c r="B139" s="197"/>
      <c r="C139" s="111" t="s">
        <v>745</v>
      </c>
      <c r="D139" s="15" t="s">
        <v>18</v>
      </c>
      <c r="E139" s="16" t="s">
        <v>440</v>
      </c>
      <c r="F139" s="109" t="s">
        <v>810</v>
      </c>
      <c r="H139" s="110" t="s">
        <v>847</v>
      </c>
      <c r="I139" s="109" t="s">
        <v>880</v>
      </c>
      <c r="J139" s="109" t="s">
        <v>496</v>
      </c>
      <c r="K139" s="15">
        <v>3</v>
      </c>
      <c r="L139" s="10">
        <v>1800000</v>
      </c>
      <c r="M139" s="11">
        <v>5400000</v>
      </c>
    </row>
    <row r="140" spans="1:13" ht="30">
      <c r="A140" s="39">
        <v>113</v>
      </c>
      <c r="B140" s="197"/>
      <c r="C140" s="15" t="s">
        <v>746</v>
      </c>
      <c r="D140" s="15" t="s">
        <v>18</v>
      </c>
      <c r="E140" s="16" t="s">
        <v>440</v>
      </c>
      <c r="F140" s="109" t="s">
        <v>811</v>
      </c>
      <c r="H140" s="109" t="s">
        <v>848</v>
      </c>
      <c r="I140" s="109" t="s">
        <v>56</v>
      </c>
      <c r="J140" s="109" t="s">
        <v>388</v>
      </c>
      <c r="K140" s="15">
        <v>30</v>
      </c>
      <c r="L140" s="10">
        <v>10850</v>
      </c>
      <c r="M140" s="11">
        <v>325500</v>
      </c>
    </row>
    <row r="141" spans="1:13" ht="30">
      <c r="A141" s="39">
        <v>114</v>
      </c>
      <c r="B141" s="197"/>
      <c r="C141" s="15" t="s">
        <v>747</v>
      </c>
      <c r="D141" s="15" t="s">
        <v>18</v>
      </c>
      <c r="E141" s="16" t="s">
        <v>440</v>
      </c>
      <c r="F141" s="109" t="s">
        <v>812</v>
      </c>
      <c r="H141" s="109" t="s">
        <v>849</v>
      </c>
      <c r="I141" s="109" t="s">
        <v>881</v>
      </c>
      <c r="J141" s="109" t="s">
        <v>496</v>
      </c>
      <c r="K141" s="15">
        <v>191</v>
      </c>
      <c r="L141" s="10">
        <v>53600.01</v>
      </c>
      <c r="M141" s="11">
        <v>10237601.91</v>
      </c>
    </row>
    <row r="142" spans="1:13" ht="45">
      <c r="A142" s="39">
        <v>115</v>
      </c>
      <c r="B142" s="197"/>
      <c r="C142" s="15" t="s">
        <v>748</v>
      </c>
      <c r="D142" s="15" t="s">
        <v>18</v>
      </c>
      <c r="E142" s="16" t="s">
        <v>440</v>
      </c>
      <c r="F142" s="109" t="s">
        <v>813</v>
      </c>
      <c r="H142" s="109" t="s">
        <v>850</v>
      </c>
      <c r="I142" s="109" t="s">
        <v>56</v>
      </c>
      <c r="J142" s="109" t="s">
        <v>388</v>
      </c>
      <c r="K142" s="15">
        <v>7</v>
      </c>
      <c r="L142" s="10">
        <v>14483000</v>
      </c>
      <c r="M142" s="11">
        <v>101381000</v>
      </c>
    </row>
    <row r="143" spans="1:13" ht="30">
      <c r="A143" s="39">
        <v>116</v>
      </c>
      <c r="B143" s="197"/>
      <c r="C143" s="15" t="s">
        <v>749</v>
      </c>
      <c r="D143" s="15" t="s">
        <v>18</v>
      </c>
      <c r="E143" s="16" t="s">
        <v>440</v>
      </c>
      <c r="F143" s="109" t="s">
        <v>814</v>
      </c>
      <c r="H143" s="109" t="s">
        <v>851</v>
      </c>
      <c r="I143" s="109" t="s">
        <v>56</v>
      </c>
      <c r="J143" s="109" t="s">
        <v>388</v>
      </c>
      <c r="K143" s="15">
        <v>1</v>
      </c>
      <c r="L143" s="10">
        <v>946800</v>
      </c>
      <c r="M143" s="11">
        <v>946800</v>
      </c>
    </row>
    <row r="144" spans="1:13" ht="45">
      <c r="A144" s="39">
        <v>117</v>
      </c>
      <c r="B144" s="197"/>
      <c r="C144" s="15" t="s">
        <v>750</v>
      </c>
      <c r="D144" s="15" t="s">
        <v>18</v>
      </c>
      <c r="E144" s="16" t="s">
        <v>440</v>
      </c>
      <c r="F144" s="109" t="s">
        <v>815</v>
      </c>
      <c r="H144" s="109" t="s">
        <v>466</v>
      </c>
      <c r="I144" s="109" t="s">
        <v>493</v>
      </c>
      <c r="J144" s="109" t="s">
        <v>501</v>
      </c>
      <c r="K144" s="15">
        <v>3215.44</v>
      </c>
      <c r="L144" s="10">
        <v>1555</v>
      </c>
      <c r="M144" s="11">
        <v>5000009.2</v>
      </c>
    </row>
    <row r="145" spans="1:13" ht="30">
      <c r="A145" s="39">
        <v>118</v>
      </c>
      <c r="B145" s="197"/>
      <c r="C145" s="15" t="s">
        <v>751</v>
      </c>
      <c r="D145" s="15" t="s">
        <v>18</v>
      </c>
      <c r="E145" s="16" t="s">
        <v>440</v>
      </c>
      <c r="F145" s="109" t="s">
        <v>816</v>
      </c>
      <c r="H145" s="109" t="s">
        <v>852</v>
      </c>
      <c r="I145" s="109" t="s">
        <v>882</v>
      </c>
      <c r="J145" s="109" t="s">
        <v>388</v>
      </c>
      <c r="K145" s="15">
        <v>30</v>
      </c>
      <c r="L145" s="10">
        <v>15400</v>
      </c>
      <c r="M145" s="11">
        <v>462000</v>
      </c>
    </row>
    <row r="146" spans="1:13" ht="30">
      <c r="A146" s="39">
        <v>119</v>
      </c>
      <c r="B146" s="197"/>
      <c r="C146" s="15" t="s">
        <v>752</v>
      </c>
      <c r="D146" s="15" t="s">
        <v>18</v>
      </c>
      <c r="E146" s="16" t="s">
        <v>440</v>
      </c>
      <c r="F146" s="109" t="s">
        <v>817</v>
      </c>
      <c r="H146" s="109" t="s">
        <v>853</v>
      </c>
      <c r="I146" s="109" t="s">
        <v>56</v>
      </c>
      <c r="J146" s="109" t="s">
        <v>388</v>
      </c>
      <c r="K146" s="15">
        <v>4</v>
      </c>
      <c r="L146" s="10">
        <v>2800000</v>
      </c>
      <c r="M146" s="11">
        <v>11200000</v>
      </c>
    </row>
    <row r="147" spans="1:13" ht="30">
      <c r="A147" s="39">
        <v>120</v>
      </c>
      <c r="B147" s="197"/>
      <c r="C147" s="15" t="s">
        <v>753</v>
      </c>
      <c r="D147" s="15" t="s">
        <v>18</v>
      </c>
      <c r="E147" s="16" t="s">
        <v>440</v>
      </c>
      <c r="F147" s="109" t="s">
        <v>818</v>
      </c>
      <c r="H147" s="109" t="s">
        <v>854</v>
      </c>
      <c r="I147" s="109" t="s">
        <v>883</v>
      </c>
      <c r="J147" s="109" t="s">
        <v>388</v>
      </c>
      <c r="K147" s="15">
        <v>15</v>
      </c>
      <c r="L147" s="10">
        <v>122000</v>
      </c>
      <c r="M147" s="11">
        <v>1830000</v>
      </c>
    </row>
    <row r="148" spans="1:13" ht="30">
      <c r="A148" s="39">
        <v>121</v>
      </c>
      <c r="B148" s="197"/>
      <c r="C148" s="15" t="s">
        <v>754</v>
      </c>
      <c r="D148" s="15" t="s">
        <v>18</v>
      </c>
      <c r="E148" s="16" t="s">
        <v>440</v>
      </c>
      <c r="F148" s="109" t="s">
        <v>819</v>
      </c>
      <c r="H148" s="109" t="s">
        <v>855</v>
      </c>
      <c r="I148" s="109" t="s">
        <v>884</v>
      </c>
      <c r="J148" s="109" t="s">
        <v>56</v>
      </c>
      <c r="K148" s="15">
        <v>24</v>
      </c>
      <c r="L148" s="10">
        <v>22995000</v>
      </c>
      <c r="M148" s="11">
        <v>551880000</v>
      </c>
    </row>
    <row r="149" spans="1:13" ht="30">
      <c r="A149" s="39">
        <v>122</v>
      </c>
      <c r="B149" s="197"/>
      <c r="C149" s="15" t="s">
        <v>755</v>
      </c>
      <c r="D149" s="15" t="s">
        <v>18</v>
      </c>
      <c r="E149" s="16" t="s">
        <v>440</v>
      </c>
      <c r="F149" s="109" t="s">
        <v>820</v>
      </c>
      <c r="H149" s="109" t="s">
        <v>856</v>
      </c>
      <c r="I149" s="109" t="s">
        <v>885</v>
      </c>
      <c r="J149" s="109" t="s">
        <v>388</v>
      </c>
      <c r="K149" s="15">
        <v>1</v>
      </c>
      <c r="L149" s="10">
        <v>2000000</v>
      </c>
      <c r="M149" s="11">
        <v>2000000</v>
      </c>
    </row>
    <row r="150" spans="1:13" ht="30">
      <c r="A150" s="39">
        <v>123</v>
      </c>
      <c r="B150" s="197"/>
      <c r="C150" s="15" t="s">
        <v>756</v>
      </c>
      <c r="D150" s="15" t="s">
        <v>18</v>
      </c>
      <c r="E150" s="16" t="s">
        <v>440</v>
      </c>
      <c r="F150" s="109" t="s">
        <v>821</v>
      </c>
      <c r="H150" s="109" t="s">
        <v>857</v>
      </c>
      <c r="I150" s="109" t="s">
        <v>886</v>
      </c>
      <c r="J150" s="109" t="s">
        <v>388</v>
      </c>
      <c r="K150" s="15">
        <v>40</v>
      </c>
      <c r="L150" s="10">
        <v>18000</v>
      </c>
      <c r="M150" s="11">
        <v>720000</v>
      </c>
    </row>
    <row r="151" spans="1:13" ht="30">
      <c r="A151" s="39">
        <v>124</v>
      </c>
      <c r="B151" s="197"/>
      <c r="C151" s="15" t="s">
        <v>756</v>
      </c>
      <c r="D151" s="15" t="s">
        <v>18</v>
      </c>
      <c r="E151" s="16" t="s">
        <v>440</v>
      </c>
      <c r="F151" s="109" t="s">
        <v>822</v>
      </c>
      <c r="H151" s="109" t="s">
        <v>857</v>
      </c>
      <c r="I151" s="109" t="s">
        <v>886</v>
      </c>
      <c r="J151" s="109" t="s">
        <v>388</v>
      </c>
      <c r="K151" s="15">
        <v>20</v>
      </c>
      <c r="L151" s="10">
        <v>25000</v>
      </c>
      <c r="M151" s="11">
        <v>500000</v>
      </c>
    </row>
    <row r="152" spans="1:13" ht="45">
      <c r="A152" s="39">
        <v>125</v>
      </c>
      <c r="B152" s="197"/>
      <c r="C152" s="15" t="s">
        <v>251</v>
      </c>
      <c r="D152" s="15" t="s">
        <v>18</v>
      </c>
      <c r="E152" s="16" t="s">
        <v>440</v>
      </c>
      <c r="F152" s="109" t="s">
        <v>823</v>
      </c>
      <c r="H152" s="109" t="s">
        <v>858</v>
      </c>
      <c r="I152" s="109" t="s">
        <v>887</v>
      </c>
      <c r="J152" s="109" t="s">
        <v>388</v>
      </c>
      <c r="K152" s="15">
        <v>100</v>
      </c>
      <c r="L152" s="10">
        <v>1550</v>
      </c>
      <c r="M152" s="11">
        <v>155000</v>
      </c>
    </row>
    <row r="153" spans="1:13" ht="30">
      <c r="A153" s="39">
        <v>126</v>
      </c>
      <c r="B153" s="197"/>
      <c r="C153" s="15" t="s">
        <v>736</v>
      </c>
      <c r="D153" s="15" t="s">
        <v>18</v>
      </c>
      <c r="E153" s="16" t="s">
        <v>440</v>
      </c>
      <c r="F153" s="109" t="s">
        <v>824</v>
      </c>
      <c r="H153" s="109" t="s">
        <v>859</v>
      </c>
      <c r="I153" s="109" t="s">
        <v>56</v>
      </c>
      <c r="J153" s="109" t="s">
        <v>388</v>
      </c>
      <c r="K153" s="15">
        <v>165</v>
      </c>
      <c r="L153" s="10">
        <v>832000</v>
      </c>
      <c r="M153" s="11">
        <v>137280000</v>
      </c>
    </row>
    <row r="154" spans="1:13" ht="30">
      <c r="A154" s="39">
        <v>127</v>
      </c>
      <c r="B154" s="197"/>
      <c r="C154" s="15" t="s">
        <v>757</v>
      </c>
      <c r="D154" s="15" t="s">
        <v>18</v>
      </c>
      <c r="E154" s="16" t="s">
        <v>440</v>
      </c>
      <c r="F154" s="109" t="s">
        <v>825</v>
      </c>
      <c r="H154" s="109" t="s">
        <v>859</v>
      </c>
      <c r="I154" s="109" t="s">
        <v>56</v>
      </c>
      <c r="J154" s="109" t="s">
        <v>388</v>
      </c>
      <c r="K154" s="15">
        <v>3</v>
      </c>
      <c r="L154" s="10">
        <v>41537900</v>
      </c>
      <c r="M154" s="11">
        <v>124613700</v>
      </c>
    </row>
    <row r="155" spans="1:13" ht="30">
      <c r="A155" s="39">
        <v>128</v>
      </c>
      <c r="B155" s="197"/>
      <c r="C155" s="15" t="s">
        <v>757</v>
      </c>
      <c r="D155" s="15" t="s">
        <v>18</v>
      </c>
      <c r="E155" s="16" t="s">
        <v>440</v>
      </c>
      <c r="F155" s="109" t="s">
        <v>826</v>
      </c>
      <c r="H155" s="115" t="s">
        <v>859</v>
      </c>
      <c r="I155" s="109" t="s">
        <v>56</v>
      </c>
      <c r="J155" s="109" t="s">
        <v>388</v>
      </c>
      <c r="K155" s="15">
        <v>5</v>
      </c>
      <c r="L155" s="10">
        <v>41537900</v>
      </c>
      <c r="M155" s="11">
        <v>207689500</v>
      </c>
    </row>
    <row r="156" spans="1:13" ht="45">
      <c r="A156" s="39">
        <v>129</v>
      </c>
      <c r="B156" s="197"/>
      <c r="C156" s="39" t="s">
        <v>889</v>
      </c>
      <c r="D156" s="113" t="s">
        <v>905</v>
      </c>
      <c r="E156" s="114" t="s">
        <v>906</v>
      </c>
      <c r="F156" s="109" t="s">
        <v>911</v>
      </c>
      <c r="H156" s="112" t="s">
        <v>907</v>
      </c>
      <c r="I156" s="109" t="s">
        <v>912</v>
      </c>
      <c r="J156" s="109" t="s">
        <v>388</v>
      </c>
      <c r="K156" s="116">
        <v>72</v>
      </c>
      <c r="L156" s="117">
        <v>640000</v>
      </c>
      <c r="M156" s="118">
        <f>+K156*L156</f>
        <v>46080000</v>
      </c>
    </row>
    <row r="157" spans="1:13" ht="45">
      <c r="A157" s="39">
        <v>130</v>
      </c>
      <c r="B157" s="197"/>
      <c r="C157" s="39" t="s">
        <v>890</v>
      </c>
      <c r="D157" s="113" t="s">
        <v>905</v>
      </c>
      <c r="E157" s="114" t="s">
        <v>906</v>
      </c>
      <c r="F157" s="109" t="s">
        <v>911</v>
      </c>
      <c r="H157" s="112" t="s">
        <v>907</v>
      </c>
      <c r="I157" s="109" t="s">
        <v>912</v>
      </c>
      <c r="J157" s="109" t="s">
        <v>388</v>
      </c>
      <c r="K157" s="116">
        <v>177</v>
      </c>
      <c r="L157" s="117">
        <v>96000</v>
      </c>
      <c r="M157" s="118">
        <f aca="true" t="shared" si="2" ref="M157:M163">+K157*L157</f>
        <v>16992000</v>
      </c>
    </row>
    <row r="158" spans="1:13" ht="45">
      <c r="A158" s="39">
        <v>131</v>
      </c>
      <c r="B158" s="197"/>
      <c r="C158" s="39" t="s">
        <v>891</v>
      </c>
      <c r="D158" s="113" t="s">
        <v>905</v>
      </c>
      <c r="E158" s="114" t="s">
        <v>906</v>
      </c>
      <c r="F158" s="109" t="s">
        <v>911</v>
      </c>
      <c r="H158" s="112" t="s">
        <v>907</v>
      </c>
      <c r="I158" s="109" t="s">
        <v>912</v>
      </c>
      <c r="J158" s="109" t="s">
        <v>388</v>
      </c>
      <c r="K158" s="116">
        <v>67</v>
      </c>
      <c r="L158" s="117">
        <v>800000</v>
      </c>
      <c r="M158" s="118">
        <f t="shared" si="2"/>
        <v>53600000</v>
      </c>
    </row>
    <row r="159" spans="1:13" ht="60">
      <c r="A159" s="39">
        <v>132</v>
      </c>
      <c r="B159" s="197"/>
      <c r="C159" s="39" t="s">
        <v>892</v>
      </c>
      <c r="D159" s="113" t="s">
        <v>905</v>
      </c>
      <c r="E159" s="114" t="s">
        <v>906</v>
      </c>
      <c r="F159" s="109" t="s">
        <v>914</v>
      </c>
      <c r="H159" s="112" t="s">
        <v>908</v>
      </c>
      <c r="I159" s="109" t="s">
        <v>913</v>
      </c>
      <c r="J159" s="109" t="s">
        <v>388</v>
      </c>
      <c r="K159" s="116">
        <v>24</v>
      </c>
      <c r="L159" s="117">
        <v>2880000</v>
      </c>
      <c r="M159" s="118">
        <f t="shared" si="2"/>
        <v>69120000</v>
      </c>
    </row>
    <row r="160" spans="1:13" ht="60">
      <c r="A160" s="39">
        <v>133</v>
      </c>
      <c r="B160" s="197"/>
      <c r="C160" s="39" t="s">
        <v>893</v>
      </c>
      <c r="D160" s="113" t="s">
        <v>905</v>
      </c>
      <c r="E160" s="114" t="s">
        <v>906</v>
      </c>
      <c r="F160" s="109" t="s">
        <v>914</v>
      </c>
      <c r="H160" s="112" t="s">
        <v>908</v>
      </c>
      <c r="I160" s="109" t="s">
        <v>913</v>
      </c>
      <c r="J160" s="109" t="s">
        <v>388</v>
      </c>
      <c r="K160" s="116">
        <v>41</v>
      </c>
      <c r="L160" s="117">
        <v>7680000</v>
      </c>
      <c r="M160" s="118">
        <f t="shared" si="2"/>
        <v>314880000</v>
      </c>
    </row>
    <row r="161" spans="1:13" ht="60">
      <c r="A161" s="39">
        <v>134</v>
      </c>
      <c r="B161" s="197"/>
      <c r="C161" s="39" t="s">
        <v>893</v>
      </c>
      <c r="D161" s="113" t="s">
        <v>905</v>
      </c>
      <c r="E161" s="114" t="s">
        <v>906</v>
      </c>
      <c r="F161" s="109" t="s">
        <v>914</v>
      </c>
      <c r="H161" s="112" t="s">
        <v>908</v>
      </c>
      <c r="I161" s="109" t="s">
        <v>913</v>
      </c>
      <c r="J161" s="109" t="s">
        <v>388</v>
      </c>
      <c r="K161" s="116">
        <v>62</v>
      </c>
      <c r="L161" s="117">
        <v>1536000</v>
      </c>
      <c r="M161" s="118">
        <f t="shared" si="2"/>
        <v>95232000</v>
      </c>
    </row>
    <row r="162" spans="1:13" ht="60">
      <c r="A162" s="39">
        <v>135</v>
      </c>
      <c r="B162" s="197"/>
      <c r="C162" s="39" t="s">
        <v>894</v>
      </c>
      <c r="D162" s="113" t="s">
        <v>905</v>
      </c>
      <c r="E162" s="114" t="s">
        <v>906</v>
      </c>
      <c r="F162" s="109" t="s">
        <v>914</v>
      </c>
      <c r="H162" s="112" t="s">
        <v>908</v>
      </c>
      <c r="I162" s="109" t="s">
        <v>913</v>
      </c>
      <c r="J162" s="109" t="s">
        <v>388</v>
      </c>
      <c r="K162" s="116">
        <v>240</v>
      </c>
      <c r="L162" s="117">
        <v>2688000</v>
      </c>
      <c r="M162" s="118">
        <f t="shared" si="2"/>
        <v>645120000</v>
      </c>
    </row>
    <row r="163" spans="1:13" ht="60">
      <c r="A163" s="39">
        <v>136</v>
      </c>
      <c r="B163" s="197"/>
      <c r="C163" s="39" t="s">
        <v>895</v>
      </c>
      <c r="D163" s="113" t="s">
        <v>905</v>
      </c>
      <c r="E163" s="114" t="s">
        <v>906</v>
      </c>
      <c r="F163" s="115" t="s">
        <v>914</v>
      </c>
      <c r="H163" s="112" t="s">
        <v>908</v>
      </c>
      <c r="I163" s="115" t="s">
        <v>913</v>
      </c>
      <c r="J163" s="109" t="s">
        <v>388</v>
      </c>
      <c r="K163" s="116">
        <v>32</v>
      </c>
      <c r="L163" s="117">
        <v>4992000</v>
      </c>
      <c r="M163" s="118">
        <f t="shared" si="2"/>
        <v>159744000</v>
      </c>
    </row>
    <row r="164" spans="1:13" ht="60">
      <c r="A164" s="39">
        <v>137</v>
      </c>
      <c r="B164" s="197"/>
      <c r="C164" s="39" t="s">
        <v>896</v>
      </c>
      <c r="D164" s="113" t="s">
        <v>905</v>
      </c>
      <c r="E164" s="114" t="s">
        <v>906</v>
      </c>
      <c r="F164" s="122" t="s">
        <v>916</v>
      </c>
      <c r="H164" s="112" t="s">
        <v>909</v>
      </c>
      <c r="I164" s="121" t="s">
        <v>915</v>
      </c>
      <c r="J164" s="120" t="s">
        <v>388</v>
      </c>
      <c r="K164" s="116">
        <v>232</v>
      </c>
      <c r="L164" s="117">
        <v>162800</v>
      </c>
      <c r="M164" s="119">
        <f>+K164*L164</f>
        <v>37769600</v>
      </c>
    </row>
    <row r="165" spans="1:13" ht="30">
      <c r="A165" s="39">
        <v>138</v>
      </c>
      <c r="B165" s="197"/>
      <c r="C165" s="39" t="s">
        <v>897</v>
      </c>
      <c r="D165" s="113" t="s">
        <v>905</v>
      </c>
      <c r="E165" s="114" t="s">
        <v>906</v>
      </c>
      <c r="F165" s="109" t="s">
        <v>918</v>
      </c>
      <c r="H165" s="112" t="s">
        <v>910</v>
      </c>
      <c r="I165" s="121" t="s">
        <v>917</v>
      </c>
      <c r="J165" s="120" t="s">
        <v>388</v>
      </c>
      <c r="K165" s="116">
        <v>240</v>
      </c>
      <c r="L165" s="117">
        <f>58520</f>
        <v>58520</v>
      </c>
      <c r="M165" s="119">
        <f aca="true" t="shared" si="3" ref="M165:M175">+K165*L165</f>
        <v>14044800</v>
      </c>
    </row>
    <row r="166" spans="1:13" ht="30">
      <c r="A166" s="39">
        <v>139</v>
      </c>
      <c r="B166" s="197"/>
      <c r="C166" s="39" t="s">
        <v>898</v>
      </c>
      <c r="D166" s="113" t="s">
        <v>905</v>
      </c>
      <c r="E166" s="114" t="s">
        <v>906</v>
      </c>
      <c r="F166" s="109" t="s">
        <v>918</v>
      </c>
      <c r="H166" s="112" t="s">
        <v>910</v>
      </c>
      <c r="I166" s="121" t="s">
        <v>917</v>
      </c>
      <c r="J166" s="120" t="s">
        <v>388</v>
      </c>
      <c r="K166" s="116">
        <v>24</v>
      </c>
      <c r="L166" s="117">
        <v>5320000</v>
      </c>
      <c r="M166" s="119">
        <f t="shared" si="3"/>
        <v>127680000</v>
      </c>
    </row>
    <row r="167" spans="1:13" ht="30">
      <c r="A167" s="39">
        <v>140</v>
      </c>
      <c r="B167" s="197"/>
      <c r="C167" s="39" t="s">
        <v>899</v>
      </c>
      <c r="D167" s="113" t="s">
        <v>905</v>
      </c>
      <c r="E167" s="114" t="s">
        <v>906</v>
      </c>
      <c r="F167" s="109" t="s">
        <v>918</v>
      </c>
      <c r="H167" s="112" t="s">
        <v>910</v>
      </c>
      <c r="I167" s="121" t="s">
        <v>917</v>
      </c>
      <c r="J167" s="120" t="s">
        <v>388</v>
      </c>
      <c r="K167" s="116">
        <v>48</v>
      </c>
      <c r="L167" s="117">
        <v>12540000</v>
      </c>
      <c r="M167" s="119">
        <f t="shared" si="3"/>
        <v>601920000</v>
      </c>
    </row>
    <row r="168" spans="1:13" ht="30">
      <c r="A168" s="39">
        <v>141</v>
      </c>
      <c r="B168" s="197"/>
      <c r="C168" s="39" t="s">
        <v>900</v>
      </c>
      <c r="D168" s="113" t="s">
        <v>905</v>
      </c>
      <c r="E168" s="114" t="s">
        <v>906</v>
      </c>
      <c r="F168" s="109" t="s">
        <v>918</v>
      </c>
      <c r="H168" s="112" t="s">
        <v>910</v>
      </c>
      <c r="I168" s="121" t="s">
        <v>917</v>
      </c>
      <c r="J168" s="120" t="s">
        <v>388</v>
      </c>
      <c r="K168" s="116">
        <v>70</v>
      </c>
      <c r="L168" s="117">
        <v>6080000</v>
      </c>
      <c r="M168" s="119">
        <f t="shared" si="3"/>
        <v>425600000</v>
      </c>
    </row>
    <row r="169" spans="1:13" ht="45">
      <c r="A169" s="39">
        <v>142</v>
      </c>
      <c r="B169" s="197"/>
      <c r="C169" s="39" t="s">
        <v>901</v>
      </c>
      <c r="D169" s="113" t="s">
        <v>905</v>
      </c>
      <c r="E169" s="114" t="s">
        <v>906</v>
      </c>
      <c r="F169" s="109" t="s">
        <v>918</v>
      </c>
      <c r="H169" s="112" t="s">
        <v>910</v>
      </c>
      <c r="I169" s="121" t="s">
        <v>917</v>
      </c>
      <c r="J169" s="120" t="s">
        <v>388</v>
      </c>
      <c r="K169" s="116">
        <v>48</v>
      </c>
      <c r="L169" s="117">
        <v>532000</v>
      </c>
      <c r="M169" s="119">
        <f t="shared" si="3"/>
        <v>25536000</v>
      </c>
    </row>
    <row r="170" spans="1:13" ht="60">
      <c r="A170" s="39">
        <v>143</v>
      </c>
      <c r="B170" s="197"/>
      <c r="C170" s="39" t="s">
        <v>902</v>
      </c>
      <c r="D170" s="113" t="s">
        <v>905</v>
      </c>
      <c r="E170" s="114" t="s">
        <v>906</v>
      </c>
      <c r="F170" s="109" t="s">
        <v>919</v>
      </c>
      <c r="H170" s="112" t="s">
        <v>909</v>
      </c>
      <c r="I170" s="109" t="s">
        <v>915</v>
      </c>
      <c r="J170" s="120" t="s">
        <v>388</v>
      </c>
      <c r="K170" s="116">
        <v>24</v>
      </c>
      <c r="L170" s="117">
        <v>2040000</v>
      </c>
      <c r="M170" s="119">
        <f t="shared" si="3"/>
        <v>48960000</v>
      </c>
    </row>
    <row r="171" spans="1:13" ht="60">
      <c r="A171" s="39">
        <v>144</v>
      </c>
      <c r="B171" s="197"/>
      <c r="C171" s="39" t="s">
        <v>903</v>
      </c>
      <c r="D171" s="113" t="s">
        <v>905</v>
      </c>
      <c r="E171" s="114" t="s">
        <v>906</v>
      </c>
      <c r="F171" s="109" t="s">
        <v>920</v>
      </c>
      <c r="H171" s="112" t="s">
        <v>908</v>
      </c>
      <c r="I171" s="121" t="s">
        <v>913</v>
      </c>
      <c r="J171" s="120" t="s">
        <v>388</v>
      </c>
      <c r="K171" s="116">
        <v>75</v>
      </c>
      <c r="L171" s="117">
        <v>2520000</v>
      </c>
      <c r="M171" s="119">
        <f t="shared" si="3"/>
        <v>189000000</v>
      </c>
    </row>
    <row r="172" spans="1:13" ht="60">
      <c r="A172" s="39">
        <v>145</v>
      </c>
      <c r="B172" s="197"/>
      <c r="C172" s="39" t="s">
        <v>904</v>
      </c>
      <c r="D172" s="113" t="s">
        <v>905</v>
      </c>
      <c r="E172" s="114" t="s">
        <v>906</v>
      </c>
      <c r="F172" s="109" t="s">
        <v>920</v>
      </c>
      <c r="H172" s="112" t="s">
        <v>908</v>
      </c>
      <c r="I172" s="121" t="s">
        <v>913</v>
      </c>
      <c r="J172" s="130" t="s">
        <v>388</v>
      </c>
      <c r="K172" s="116">
        <v>232</v>
      </c>
      <c r="L172" s="131">
        <v>3312000</v>
      </c>
      <c r="M172" s="127">
        <f t="shared" si="3"/>
        <v>768384000</v>
      </c>
    </row>
    <row r="173" spans="1:13" ht="90">
      <c r="A173" s="39">
        <v>146</v>
      </c>
      <c r="B173" s="197"/>
      <c r="C173" s="39" t="s">
        <v>1015</v>
      </c>
      <c r="D173" s="113" t="s">
        <v>905</v>
      </c>
      <c r="E173" s="114" t="s">
        <v>906</v>
      </c>
      <c r="F173" s="109">
        <v>232010081945579</v>
      </c>
      <c r="H173" s="125" t="s">
        <v>1005</v>
      </c>
      <c r="I173" s="121" t="s">
        <v>1008</v>
      </c>
      <c r="J173" s="121" t="s">
        <v>1014</v>
      </c>
      <c r="K173" s="121">
        <v>8</v>
      </c>
      <c r="L173" s="132">
        <v>19699000</v>
      </c>
      <c r="M173" s="134">
        <f t="shared" si="3"/>
        <v>157592000</v>
      </c>
    </row>
    <row r="174" spans="1:13" ht="75">
      <c r="A174" s="39">
        <v>147</v>
      </c>
      <c r="B174" s="197"/>
      <c r="C174" s="39" t="s">
        <v>1013</v>
      </c>
      <c r="D174" s="113" t="s">
        <v>905</v>
      </c>
      <c r="E174" s="114" t="s">
        <v>906</v>
      </c>
      <c r="F174" s="109">
        <v>232010081946480</v>
      </c>
      <c r="H174" s="125" t="s">
        <v>1006</v>
      </c>
      <c r="I174" s="121" t="s">
        <v>1009</v>
      </c>
      <c r="J174" s="121" t="s">
        <v>1014</v>
      </c>
      <c r="K174" s="121">
        <v>11</v>
      </c>
      <c r="L174" s="132">
        <v>8200000</v>
      </c>
      <c r="M174" s="134">
        <f t="shared" si="3"/>
        <v>90200000</v>
      </c>
    </row>
    <row r="175" spans="1:13" ht="60">
      <c r="A175" s="39">
        <v>148</v>
      </c>
      <c r="B175" s="197"/>
      <c r="C175" s="39" t="s">
        <v>1012</v>
      </c>
      <c r="D175" s="113" t="s">
        <v>905</v>
      </c>
      <c r="E175" s="114" t="s">
        <v>906</v>
      </c>
      <c r="F175" s="109">
        <v>232010081946466</v>
      </c>
      <c r="H175" s="125" t="s">
        <v>1007</v>
      </c>
      <c r="I175" s="121" t="s">
        <v>1010</v>
      </c>
      <c r="J175" s="122" t="s">
        <v>388</v>
      </c>
      <c r="K175" s="121">
        <v>10</v>
      </c>
      <c r="L175" s="132">
        <v>35000000</v>
      </c>
      <c r="M175" s="134">
        <f t="shared" si="3"/>
        <v>350000000</v>
      </c>
    </row>
    <row r="176" spans="1:13" ht="75">
      <c r="A176" s="39">
        <v>149</v>
      </c>
      <c r="B176" s="197"/>
      <c r="C176" s="121" t="s">
        <v>1011</v>
      </c>
      <c r="D176" s="113" t="s">
        <v>905</v>
      </c>
      <c r="E176" s="114" t="s">
        <v>906</v>
      </c>
      <c r="F176" s="109">
        <v>232010081945545</v>
      </c>
      <c r="H176" s="125" t="s">
        <v>1006</v>
      </c>
      <c r="I176" s="121" t="s">
        <v>1009</v>
      </c>
      <c r="J176" s="122" t="s">
        <v>388</v>
      </c>
      <c r="K176" s="121">
        <v>2</v>
      </c>
      <c r="L176" s="134">
        <v>320000000</v>
      </c>
      <c r="M176" s="134">
        <f>+K176*L176</f>
        <v>640000000</v>
      </c>
    </row>
    <row r="177" spans="1:13" ht="75">
      <c r="A177" s="39">
        <v>150</v>
      </c>
      <c r="B177" s="198"/>
      <c r="C177" s="133" t="s">
        <v>1011</v>
      </c>
      <c r="D177" s="113" t="s">
        <v>905</v>
      </c>
      <c r="E177" s="114" t="s">
        <v>906</v>
      </c>
      <c r="F177" s="109">
        <v>232010081945538</v>
      </c>
      <c r="H177" s="125" t="s">
        <v>1006</v>
      </c>
      <c r="I177" s="121" t="s">
        <v>1009</v>
      </c>
      <c r="J177" s="122" t="s">
        <v>388</v>
      </c>
      <c r="K177" s="121">
        <v>2</v>
      </c>
      <c r="L177" s="134">
        <v>320000000</v>
      </c>
      <c r="M177" s="134">
        <f>+K177*L177</f>
        <v>640000000</v>
      </c>
    </row>
    <row r="178" spans="1:13" ht="30">
      <c r="A178" s="39">
        <f>SUM(A177+1)</f>
        <v>151</v>
      </c>
      <c r="B178" s="215" t="s">
        <v>107</v>
      </c>
      <c r="C178" s="39" t="s">
        <v>1029</v>
      </c>
      <c r="D178" s="15" t="s">
        <v>18</v>
      </c>
      <c r="E178" s="114" t="s">
        <v>440</v>
      </c>
      <c r="F178" s="109" t="s">
        <v>1078</v>
      </c>
      <c r="H178" s="109" t="s">
        <v>1173</v>
      </c>
      <c r="I178" s="121" t="s">
        <v>1229</v>
      </c>
      <c r="J178" s="122" t="s">
        <v>388</v>
      </c>
      <c r="K178" s="121">
        <v>24</v>
      </c>
      <c r="L178" s="134">
        <v>325200000</v>
      </c>
      <c r="M178" s="134">
        <v>166608000</v>
      </c>
    </row>
    <row r="179" spans="1:13" ht="30">
      <c r="A179" s="39">
        <f>SUM(A178+1)</f>
        <v>152</v>
      </c>
      <c r="B179" s="216"/>
      <c r="C179" s="39" t="s">
        <v>729</v>
      </c>
      <c r="D179" s="15" t="s">
        <v>18</v>
      </c>
      <c r="E179" s="114" t="s">
        <v>441</v>
      </c>
      <c r="F179" s="109" t="s">
        <v>1079</v>
      </c>
      <c r="H179" s="109" t="s">
        <v>448</v>
      </c>
      <c r="I179" s="121" t="s">
        <v>475</v>
      </c>
      <c r="J179" s="122" t="s">
        <v>388</v>
      </c>
      <c r="K179" s="121">
        <v>400</v>
      </c>
      <c r="L179" s="134">
        <v>9200000</v>
      </c>
      <c r="M179" s="134">
        <v>7200000</v>
      </c>
    </row>
    <row r="180" spans="1:13" ht="30">
      <c r="A180" s="39">
        <f aca="true" t="shared" si="4" ref="A180:A243">SUM(A179+1)</f>
        <v>153</v>
      </c>
      <c r="B180" s="216"/>
      <c r="C180" s="39" t="s">
        <v>1030</v>
      </c>
      <c r="D180" s="15" t="s">
        <v>905</v>
      </c>
      <c r="E180" s="114" t="s">
        <v>441</v>
      </c>
      <c r="F180" s="109" t="s">
        <v>1080</v>
      </c>
      <c r="H180" s="109" t="s">
        <v>1174</v>
      </c>
      <c r="I180" s="121" t="s">
        <v>1230</v>
      </c>
      <c r="J180" s="122" t="s">
        <v>388</v>
      </c>
      <c r="K180" s="121">
        <v>400</v>
      </c>
      <c r="L180" s="134">
        <v>3000000</v>
      </c>
      <c r="M180" s="134">
        <v>1800000</v>
      </c>
    </row>
    <row r="181" spans="1:13" ht="30">
      <c r="A181" s="39">
        <f t="shared" si="4"/>
        <v>154</v>
      </c>
      <c r="B181" s="216"/>
      <c r="C181" s="39" t="s">
        <v>757</v>
      </c>
      <c r="D181" s="15" t="s">
        <v>18</v>
      </c>
      <c r="E181" s="114" t="s">
        <v>440</v>
      </c>
      <c r="F181" s="109" t="s">
        <v>1081</v>
      </c>
      <c r="H181" s="109" t="s">
        <v>859</v>
      </c>
      <c r="I181" s="121" t="s">
        <v>56</v>
      </c>
      <c r="J181" s="122" t="s">
        <v>388</v>
      </c>
      <c r="K181" s="121">
        <v>4</v>
      </c>
      <c r="L181" s="134">
        <v>240000000</v>
      </c>
      <c r="M181" s="134">
        <v>166151600</v>
      </c>
    </row>
    <row r="182" spans="1:13" ht="45">
      <c r="A182" s="39">
        <f t="shared" si="4"/>
        <v>155</v>
      </c>
      <c r="B182" s="216"/>
      <c r="C182" s="39" t="s">
        <v>1031</v>
      </c>
      <c r="D182" s="15" t="s">
        <v>18</v>
      </c>
      <c r="E182" s="114" t="s">
        <v>441</v>
      </c>
      <c r="F182" s="109" t="s">
        <v>1082</v>
      </c>
      <c r="H182" s="109" t="s">
        <v>1175</v>
      </c>
      <c r="I182" s="121" t="s">
        <v>1231</v>
      </c>
      <c r="J182" s="122" t="s">
        <v>496</v>
      </c>
      <c r="K182" s="121">
        <v>1</v>
      </c>
      <c r="L182" s="134">
        <v>15000000</v>
      </c>
      <c r="M182" s="134">
        <v>15000000</v>
      </c>
    </row>
    <row r="183" spans="1:13" ht="45">
      <c r="A183" s="39">
        <f t="shared" si="4"/>
        <v>156</v>
      </c>
      <c r="B183" s="216"/>
      <c r="C183" s="39" t="s">
        <v>1031</v>
      </c>
      <c r="D183" s="15" t="s">
        <v>18</v>
      </c>
      <c r="E183" s="114" t="s">
        <v>441</v>
      </c>
      <c r="F183" s="109" t="s">
        <v>1083</v>
      </c>
      <c r="H183" s="109" t="s">
        <v>1175</v>
      </c>
      <c r="I183" s="121" t="s">
        <v>1231</v>
      </c>
      <c r="J183" s="122" t="s">
        <v>496</v>
      </c>
      <c r="K183" s="121">
        <v>1</v>
      </c>
      <c r="L183" s="134">
        <v>15000000</v>
      </c>
      <c r="M183" s="134">
        <v>15000000</v>
      </c>
    </row>
    <row r="184" spans="1:13" ht="30">
      <c r="A184" s="39">
        <f t="shared" si="4"/>
        <v>157</v>
      </c>
      <c r="B184" s="216"/>
      <c r="C184" s="39" t="s">
        <v>1032</v>
      </c>
      <c r="D184" s="15" t="s">
        <v>18</v>
      </c>
      <c r="E184" s="114" t="s">
        <v>440</v>
      </c>
      <c r="F184" s="109" t="s">
        <v>1084</v>
      </c>
      <c r="H184" s="109" t="s">
        <v>1176</v>
      </c>
      <c r="I184" s="121" t="s">
        <v>1232</v>
      </c>
      <c r="J184" s="122" t="s">
        <v>388</v>
      </c>
      <c r="K184" s="121">
        <v>4</v>
      </c>
      <c r="L184" s="134">
        <v>1424000</v>
      </c>
      <c r="M184" s="134">
        <v>1139200.04</v>
      </c>
    </row>
    <row r="185" spans="1:13" ht="30">
      <c r="A185" s="39">
        <f t="shared" si="4"/>
        <v>158</v>
      </c>
      <c r="B185" s="216"/>
      <c r="C185" s="39" t="s">
        <v>729</v>
      </c>
      <c r="D185" s="15" t="s">
        <v>18</v>
      </c>
      <c r="E185" s="114" t="s">
        <v>440</v>
      </c>
      <c r="F185" s="109" t="s">
        <v>1085</v>
      </c>
      <c r="H185" s="109" t="s">
        <v>444</v>
      </c>
      <c r="I185" s="121" t="s">
        <v>471</v>
      </c>
      <c r="J185" s="122" t="s">
        <v>388</v>
      </c>
      <c r="K185" s="121">
        <v>500</v>
      </c>
      <c r="L185" s="134">
        <v>1500000</v>
      </c>
      <c r="M185" s="134">
        <v>952000</v>
      </c>
    </row>
    <row r="186" spans="1:13" ht="60">
      <c r="A186" s="39">
        <f t="shared" si="4"/>
        <v>159</v>
      </c>
      <c r="B186" s="216"/>
      <c r="C186" s="39" t="s">
        <v>1033</v>
      </c>
      <c r="D186" s="15" t="s">
        <v>18</v>
      </c>
      <c r="E186" s="114" t="s">
        <v>440</v>
      </c>
      <c r="F186" s="109" t="s">
        <v>1086</v>
      </c>
      <c r="H186" s="109" t="s">
        <v>455</v>
      </c>
      <c r="I186" s="121" t="s">
        <v>483</v>
      </c>
      <c r="J186" s="122" t="s">
        <v>496</v>
      </c>
      <c r="K186" s="121">
        <v>39</v>
      </c>
      <c r="L186" s="134">
        <v>10810800</v>
      </c>
      <c r="M186" s="134">
        <v>10810800</v>
      </c>
    </row>
    <row r="187" spans="1:13" ht="45">
      <c r="A187" s="39">
        <f t="shared" si="4"/>
        <v>160</v>
      </c>
      <c r="B187" s="216"/>
      <c r="C187" s="39" t="s">
        <v>1032</v>
      </c>
      <c r="D187" s="15" t="s">
        <v>18</v>
      </c>
      <c r="E187" s="114" t="s">
        <v>441</v>
      </c>
      <c r="F187" s="109" t="s">
        <v>1087</v>
      </c>
      <c r="H187" s="109" t="s">
        <v>1177</v>
      </c>
      <c r="I187" s="121" t="s">
        <v>56</v>
      </c>
      <c r="J187" s="122" t="s">
        <v>388</v>
      </c>
      <c r="K187" s="121">
        <v>3</v>
      </c>
      <c r="L187" s="134">
        <v>4500000</v>
      </c>
      <c r="M187" s="134">
        <v>3150000</v>
      </c>
    </row>
    <row r="188" spans="1:13" ht="30">
      <c r="A188" s="39">
        <f t="shared" si="4"/>
        <v>161</v>
      </c>
      <c r="B188" s="216"/>
      <c r="C188" s="39" t="s">
        <v>1034</v>
      </c>
      <c r="D188" s="15" t="s">
        <v>18</v>
      </c>
      <c r="E188" s="114" t="s">
        <v>440</v>
      </c>
      <c r="F188" s="109" t="s">
        <v>1088</v>
      </c>
      <c r="H188" s="109" t="s">
        <v>225</v>
      </c>
      <c r="I188" s="121" t="s">
        <v>235</v>
      </c>
      <c r="J188" s="122" t="s">
        <v>388</v>
      </c>
      <c r="K188" s="121">
        <v>10</v>
      </c>
      <c r="L188" s="134">
        <v>280000</v>
      </c>
      <c r="M188" s="134">
        <v>185000</v>
      </c>
    </row>
    <row r="189" spans="1:13" ht="30">
      <c r="A189" s="39">
        <f t="shared" si="4"/>
        <v>162</v>
      </c>
      <c r="B189" s="216"/>
      <c r="C189" s="39" t="s">
        <v>1035</v>
      </c>
      <c r="D189" s="15" t="s">
        <v>18</v>
      </c>
      <c r="E189" s="114" t="s">
        <v>440</v>
      </c>
      <c r="F189" s="109" t="s">
        <v>1089</v>
      </c>
      <c r="H189" s="109" t="s">
        <v>1178</v>
      </c>
      <c r="I189" s="121" t="s">
        <v>1233</v>
      </c>
      <c r="J189" s="122" t="s">
        <v>388</v>
      </c>
      <c r="K189" s="121">
        <v>400</v>
      </c>
      <c r="L189" s="134">
        <v>1000000</v>
      </c>
      <c r="M189" s="134">
        <v>556000</v>
      </c>
    </row>
    <row r="190" spans="1:13" ht="30">
      <c r="A190" s="39">
        <f t="shared" si="4"/>
        <v>163</v>
      </c>
      <c r="B190" s="216"/>
      <c r="C190" s="39" t="s">
        <v>1036</v>
      </c>
      <c r="D190" s="15" t="s">
        <v>18</v>
      </c>
      <c r="E190" s="114" t="s">
        <v>440</v>
      </c>
      <c r="F190" s="109" t="s">
        <v>1090</v>
      </c>
      <c r="H190" s="109" t="s">
        <v>226</v>
      </c>
      <c r="I190" s="121" t="s">
        <v>236</v>
      </c>
      <c r="J190" s="122" t="s">
        <v>388</v>
      </c>
      <c r="K190" s="121">
        <v>10</v>
      </c>
      <c r="L190" s="134">
        <v>150000</v>
      </c>
      <c r="M190" s="134">
        <v>79800</v>
      </c>
    </row>
    <row r="191" spans="1:13" ht="30">
      <c r="A191" s="39">
        <f t="shared" si="4"/>
        <v>164</v>
      </c>
      <c r="B191" s="216"/>
      <c r="C191" s="39" t="s">
        <v>724</v>
      </c>
      <c r="D191" s="15" t="s">
        <v>18</v>
      </c>
      <c r="E191" s="114" t="s">
        <v>440</v>
      </c>
      <c r="F191" s="109" t="s">
        <v>1091</v>
      </c>
      <c r="H191" s="109" t="s">
        <v>829</v>
      </c>
      <c r="I191" s="121" t="s">
        <v>862</v>
      </c>
      <c r="J191" s="122" t="s">
        <v>388</v>
      </c>
      <c r="K191" s="121">
        <v>20</v>
      </c>
      <c r="L191" s="134">
        <v>300000</v>
      </c>
      <c r="M191" s="134">
        <v>170000</v>
      </c>
    </row>
    <row r="192" spans="1:13" ht="45">
      <c r="A192" s="39">
        <f t="shared" si="4"/>
        <v>165</v>
      </c>
      <c r="B192" s="216"/>
      <c r="C192" s="39" t="s">
        <v>1037</v>
      </c>
      <c r="D192" s="15" t="s">
        <v>18</v>
      </c>
      <c r="E192" s="114" t="s">
        <v>440</v>
      </c>
      <c r="F192" s="109" t="s">
        <v>1092</v>
      </c>
      <c r="H192" s="109" t="s">
        <v>1179</v>
      </c>
      <c r="I192" s="121" t="s">
        <v>1234</v>
      </c>
      <c r="J192" s="122" t="s">
        <v>388</v>
      </c>
      <c r="K192" s="121">
        <v>1</v>
      </c>
      <c r="L192" s="134">
        <v>2000000</v>
      </c>
      <c r="M192" s="134">
        <v>1147000</v>
      </c>
    </row>
    <row r="193" spans="1:13" ht="30">
      <c r="A193" s="39">
        <f t="shared" si="4"/>
        <v>166</v>
      </c>
      <c r="B193" s="216"/>
      <c r="C193" s="39" t="s">
        <v>728</v>
      </c>
      <c r="D193" s="15" t="s">
        <v>905</v>
      </c>
      <c r="E193" s="114" t="s">
        <v>440</v>
      </c>
      <c r="F193" s="109" t="s">
        <v>1093</v>
      </c>
      <c r="H193" s="109" t="s">
        <v>444</v>
      </c>
      <c r="I193" s="121" t="s">
        <v>471</v>
      </c>
      <c r="J193" s="122" t="s">
        <v>243</v>
      </c>
      <c r="K193" s="121">
        <v>86</v>
      </c>
      <c r="L193" s="134">
        <v>1376000</v>
      </c>
      <c r="M193" s="134">
        <v>1075000</v>
      </c>
    </row>
    <row r="194" spans="1:13" ht="45">
      <c r="A194" s="39">
        <f t="shared" si="4"/>
        <v>167</v>
      </c>
      <c r="B194" s="216"/>
      <c r="C194" s="39" t="s">
        <v>1038</v>
      </c>
      <c r="D194" s="15" t="s">
        <v>18</v>
      </c>
      <c r="E194" s="114" t="s">
        <v>440</v>
      </c>
      <c r="F194" s="109" t="s">
        <v>1094</v>
      </c>
      <c r="H194" s="109" t="s">
        <v>1180</v>
      </c>
      <c r="I194" s="121" t="s">
        <v>1235</v>
      </c>
      <c r="J194" s="122" t="s">
        <v>1277</v>
      </c>
      <c r="K194" s="121">
        <v>150</v>
      </c>
      <c r="L194" s="134">
        <v>1200000</v>
      </c>
      <c r="M194" s="134">
        <v>716550</v>
      </c>
    </row>
    <row r="195" spans="1:13" ht="30">
      <c r="A195" s="39">
        <f t="shared" si="4"/>
        <v>168</v>
      </c>
      <c r="B195" s="216"/>
      <c r="C195" s="39" t="s">
        <v>1039</v>
      </c>
      <c r="D195" s="15" t="s">
        <v>18</v>
      </c>
      <c r="E195" s="114" t="s">
        <v>440</v>
      </c>
      <c r="F195" s="109" t="s">
        <v>1095</v>
      </c>
      <c r="H195" s="109" t="s">
        <v>1181</v>
      </c>
      <c r="I195" s="121" t="s">
        <v>56</v>
      </c>
      <c r="J195" s="122" t="s">
        <v>388</v>
      </c>
      <c r="K195" s="121">
        <v>7</v>
      </c>
      <c r="L195" s="134">
        <v>7777777</v>
      </c>
      <c r="M195" s="134">
        <v>3430000</v>
      </c>
    </row>
    <row r="196" spans="1:13" ht="45">
      <c r="A196" s="39">
        <f t="shared" si="4"/>
        <v>169</v>
      </c>
      <c r="B196" s="216"/>
      <c r="C196" s="39" t="s">
        <v>1040</v>
      </c>
      <c r="D196" s="15" t="s">
        <v>18</v>
      </c>
      <c r="E196" s="114" t="s">
        <v>440</v>
      </c>
      <c r="F196" s="109" t="s">
        <v>1096</v>
      </c>
      <c r="H196" s="109" t="s">
        <v>1182</v>
      </c>
      <c r="I196" s="121" t="s">
        <v>1236</v>
      </c>
      <c r="J196" s="122" t="s">
        <v>496</v>
      </c>
      <c r="K196" s="121">
        <v>1</v>
      </c>
      <c r="L196" s="134">
        <v>12505050</v>
      </c>
      <c r="M196" s="134">
        <v>7822000</v>
      </c>
    </row>
    <row r="197" spans="1:13" ht="30">
      <c r="A197" s="39">
        <f t="shared" si="4"/>
        <v>170</v>
      </c>
      <c r="B197" s="216"/>
      <c r="C197" s="39" t="s">
        <v>1041</v>
      </c>
      <c r="D197" s="15" t="s">
        <v>18</v>
      </c>
      <c r="E197" s="114" t="s">
        <v>440</v>
      </c>
      <c r="F197" s="109" t="s">
        <v>1097</v>
      </c>
      <c r="H197" s="109" t="s">
        <v>1183</v>
      </c>
      <c r="I197" s="121" t="s">
        <v>1237</v>
      </c>
      <c r="J197" s="122" t="s">
        <v>388</v>
      </c>
      <c r="K197" s="121">
        <v>2</v>
      </c>
      <c r="L197" s="134">
        <v>360000</v>
      </c>
      <c r="M197" s="134">
        <v>250000</v>
      </c>
    </row>
    <row r="198" spans="1:13" ht="30">
      <c r="A198" s="39">
        <f t="shared" si="4"/>
        <v>171</v>
      </c>
      <c r="B198" s="216"/>
      <c r="C198" s="39" t="s">
        <v>1041</v>
      </c>
      <c r="D198" s="15" t="s">
        <v>18</v>
      </c>
      <c r="E198" s="114" t="s">
        <v>440</v>
      </c>
      <c r="F198" s="109" t="s">
        <v>1098</v>
      </c>
      <c r="H198" s="109" t="s">
        <v>1184</v>
      </c>
      <c r="I198" s="121" t="s">
        <v>1238</v>
      </c>
      <c r="J198" s="122" t="s">
        <v>388</v>
      </c>
      <c r="K198" s="121">
        <v>2</v>
      </c>
      <c r="L198" s="134">
        <v>2400000</v>
      </c>
      <c r="M198" s="134">
        <v>1920000.02</v>
      </c>
    </row>
    <row r="199" spans="1:13" ht="45">
      <c r="A199" s="39">
        <f t="shared" si="4"/>
        <v>172</v>
      </c>
      <c r="B199" s="216"/>
      <c r="C199" s="39" t="s">
        <v>745</v>
      </c>
      <c r="D199" s="15" t="s">
        <v>18</v>
      </c>
      <c r="E199" s="114" t="s">
        <v>440</v>
      </c>
      <c r="F199" s="109" t="s">
        <v>1099</v>
      </c>
      <c r="H199" s="109" t="s">
        <v>847</v>
      </c>
      <c r="I199" s="121" t="s">
        <v>880</v>
      </c>
      <c r="J199" s="122" t="s">
        <v>496</v>
      </c>
      <c r="K199" s="121">
        <v>4</v>
      </c>
      <c r="L199" s="134">
        <v>15000000</v>
      </c>
      <c r="M199" s="134">
        <v>4320000</v>
      </c>
    </row>
    <row r="200" spans="1:13" ht="45">
      <c r="A200" s="39">
        <f t="shared" si="4"/>
        <v>173</v>
      </c>
      <c r="B200" s="216"/>
      <c r="C200" s="39" t="s">
        <v>745</v>
      </c>
      <c r="D200" s="15" t="s">
        <v>18</v>
      </c>
      <c r="E200" s="114" t="s">
        <v>440</v>
      </c>
      <c r="F200" s="109" t="s">
        <v>1100</v>
      </c>
      <c r="H200" s="109" t="s">
        <v>847</v>
      </c>
      <c r="I200" s="121" t="s">
        <v>880</v>
      </c>
      <c r="J200" s="122" t="s">
        <v>496</v>
      </c>
      <c r="K200" s="121">
        <v>4</v>
      </c>
      <c r="L200" s="134">
        <v>15000000</v>
      </c>
      <c r="M200" s="134">
        <v>6600000</v>
      </c>
    </row>
    <row r="201" spans="1:13" ht="45">
      <c r="A201" s="39">
        <f t="shared" si="4"/>
        <v>174</v>
      </c>
      <c r="B201" s="216"/>
      <c r="C201" s="39" t="s">
        <v>745</v>
      </c>
      <c r="D201" s="15" t="s">
        <v>18</v>
      </c>
      <c r="E201" s="114" t="s">
        <v>440</v>
      </c>
      <c r="F201" s="109" t="s">
        <v>1101</v>
      </c>
      <c r="H201" s="109" t="s">
        <v>847</v>
      </c>
      <c r="I201" s="121" t="s">
        <v>880</v>
      </c>
      <c r="J201" s="122" t="s">
        <v>496</v>
      </c>
      <c r="K201" s="121">
        <v>4</v>
      </c>
      <c r="L201" s="134">
        <v>15000000</v>
      </c>
      <c r="M201" s="134">
        <v>6600000</v>
      </c>
    </row>
    <row r="202" spans="1:13" ht="45">
      <c r="A202" s="39">
        <f t="shared" si="4"/>
        <v>175</v>
      </c>
      <c r="B202" s="216"/>
      <c r="C202" s="39" t="s">
        <v>745</v>
      </c>
      <c r="D202" s="15" t="s">
        <v>18</v>
      </c>
      <c r="E202" s="114" t="s">
        <v>440</v>
      </c>
      <c r="F202" s="109" t="s">
        <v>1102</v>
      </c>
      <c r="H202" s="109" t="s">
        <v>847</v>
      </c>
      <c r="I202" s="121" t="s">
        <v>880</v>
      </c>
      <c r="J202" s="122" t="s">
        <v>496</v>
      </c>
      <c r="K202" s="121">
        <v>4</v>
      </c>
      <c r="L202" s="134">
        <v>14900000</v>
      </c>
      <c r="M202" s="134">
        <v>6600000</v>
      </c>
    </row>
    <row r="203" spans="1:13" ht="30">
      <c r="A203" s="39">
        <f t="shared" si="4"/>
        <v>176</v>
      </c>
      <c r="B203" s="216"/>
      <c r="C203" s="39" t="s">
        <v>1042</v>
      </c>
      <c r="D203" s="15" t="s">
        <v>18</v>
      </c>
      <c r="E203" s="114" t="s">
        <v>440</v>
      </c>
      <c r="F203" s="109" t="s">
        <v>1103</v>
      </c>
      <c r="H203" s="109" t="s">
        <v>1185</v>
      </c>
      <c r="I203" s="121" t="s">
        <v>1239</v>
      </c>
      <c r="J203" s="122" t="s">
        <v>388</v>
      </c>
      <c r="K203" s="121">
        <v>20</v>
      </c>
      <c r="L203" s="134">
        <v>4000000</v>
      </c>
      <c r="M203" s="134">
        <v>1566800</v>
      </c>
    </row>
    <row r="204" spans="1:13" ht="45">
      <c r="A204" s="39">
        <f t="shared" si="4"/>
        <v>177</v>
      </c>
      <c r="B204" s="216"/>
      <c r="C204" s="39" t="s">
        <v>250</v>
      </c>
      <c r="D204" s="15" t="s">
        <v>18</v>
      </c>
      <c r="E204" s="114" t="s">
        <v>441</v>
      </c>
      <c r="F204" s="109" t="s">
        <v>1104</v>
      </c>
      <c r="H204" s="109" t="s">
        <v>1186</v>
      </c>
      <c r="I204" s="121" t="s">
        <v>1240</v>
      </c>
      <c r="J204" s="122" t="s">
        <v>388</v>
      </c>
      <c r="K204" s="121">
        <v>100</v>
      </c>
      <c r="L204" s="134">
        <v>1596000</v>
      </c>
      <c r="M204" s="134">
        <v>1000000</v>
      </c>
    </row>
    <row r="205" spans="1:13" ht="45">
      <c r="A205" s="39">
        <f t="shared" si="4"/>
        <v>178</v>
      </c>
      <c r="B205" s="216"/>
      <c r="C205" s="39" t="s">
        <v>253</v>
      </c>
      <c r="D205" s="15" t="s">
        <v>905</v>
      </c>
      <c r="E205" s="114" t="s">
        <v>440</v>
      </c>
      <c r="F205" s="109" t="s">
        <v>1105</v>
      </c>
      <c r="H205" s="109" t="s">
        <v>1187</v>
      </c>
      <c r="I205" s="121" t="s">
        <v>1241</v>
      </c>
      <c r="J205" s="122" t="s">
        <v>388</v>
      </c>
      <c r="K205" s="121">
        <v>50</v>
      </c>
      <c r="L205" s="134">
        <v>600000</v>
      </c>
      <c r="M205" s="134">
        <v>439950</v>
      </c>
    </row>
    <row r="206" spans="1:13" ht="45">
      <c r="A206" s="39">
        <f t="shared" si="4"/>
        <v>179</v>
      </c>
      <c r="B206" s="216"/>
      <c r="C206" s="39" t="s">
        <v>1043</v>
      </c>
      <c r="D206" s="15" t="s">
        <v>18</v>
      </c>
      <c r="E206" s="114" t="s">
        <v>440</v>
      </c>
      <c r="F206" s="109" t="s">
        <v>1106</v>
      </c>
      <c r="H206" s="109" t="s">
        <v>1180</v>
      </c>
      <c r="I206" s="121" t="s">
        <v>1235</v>
      </c>
      <c r="J206" s="122" t="s">
        <v>1277</v>
      </c>
      <c r="K206" s="121">
        <v>30</v>
      </c>
      <c r="L206" s="134">
        <v>441000</v>
      </c>
      <c r="M206" s="134">
        <v>353310</v>
      </c>
    </row>
    <row r="207" spans="1:13" ht="45">
      <c r="A207" s="39">
        <f t="shared" si="4"/>
        <v>180</v>
      </c>
      <c r="B207" s="216"/>
      <c r="C207" s="39" t="s">
        <v>1040</v>
      </c>
      <c r="D207" s="15" t="s">
        <v>18</v>
      </c>
      <c r="E207" s="114" t="s">
        <v>440</v>
      </c>
      <c r="F207" s="109" t="s">
        <v>1107</v>
      </c>
      <c r="H207" s="109" t="s">
        <v>1182</v>
      </c>
      <c r="I207" s="121" t="s">
        <v>1236</v>
      </c>
      <c r="J207" s="122" t="s">
        <v>496</v>
      </c>
      <c r="K207" s="121">
        <v>1</v>
      </c>
      <c r="L207" s="134">
        <v>13909090</v>
      </c>
      <c r="M207" s="134">
        <v>9434000</v>
      </c>
    </row>
    <row r="208" spans="1:13" ht="45">
      <c r="A208" s="39">
        <f t="shared" si="4"/>
        <v>181</v>
      </c>
      <c r="B208" s="216"/>
      <c r="C208" s="39" t="s">
        <v>1044</v>
      </c>
      <c r="D208" s="15" t="s">
        <v>18</v>
      </c>
      <c r="E208" s="114" t="s">
        <v>440</v>
      </c>
      <c r="F208" s="109" t="s">
        <v>1108</v>
      </c>
      <c r="H208" s="109" t="s">
        <v>1188</v>
      </c>
      <c r="I208" s="121" t="s">
        <v>56</v>
      </c>
      <c r="J208" s="122" t="s">
        <v>388</v>
      </c>
      <c r="K208" s="121">
        <v>100</v>
      </c>
      <c r="L208" s="134">
        <v>3500000</v>
      </c>
      <c r="M208" s="134">
        <v>1234100</v>
      </c>
    </row>
    <row r="209" spans="1:13" ht="30">
      <c r="A209" s="39">
        <f t="shared" si="4"/>
        <v>182</v>
      </c>
      <c r="B209" s="216"/>
      <c r="C209" s="39" t="s">
        <v>756</v>
      </c>
      <c r="D209" s="15" t="s">
        <v>18</v>
      </c>
      <c r="E209" s="114" t="s">
        <v>440</v>
      </c>
      <c r="F209" s="109" t="s">
        <v>1109</v>
      </c>
      <c r="H209" s="109" t="s">
        <v>1189</v>
      </c>
      <c r="I209" s="121" t="s">
        <v>1242</v>
      </c>
      <c r="J209" s="122" t="s">
        <v>388</v>
      </c>
      <c r="K209" s="121">
        <v>80</v>
      </c>
      <c r="L209" s="134">
        <v>2000000</v>
      </c>
      <c r="M209" s="134">
        <v>995760</v>
      </c>
    </row>
    <row r="210" spans="1:13" ht="30">
      <c r="A210" s="39">
        <f t="shared" si="4"/>
        <v>183</v>
      </c>
      <c r="B210" s="216"/>
      <c r="C210" s="39" t="s">
        <v>1045</v>
      </c>
      <c r="D210" s="15" t="s">
        <v>18</v>
      </c>
      <c r="E210" s="114" t="s">
        <v>440</v>
      </c>
      <c r="F210" s="109" t="s">
        <v>1110</v>
      </c>
      <c r="H210" s="109" t="s">
        <v>835</v>
      </c>
      <c r="I210" s="121" t="s">
        <v>868</v>
      </c>
      <c r="J210" s="122" t="s">
        <v>388</v>
      </c>
      <c r="K210" s="121">
        <v>10</v>
      </c>
      <c r="L210" s="134">
        <v>400000</v>
      </c>
      <c r="M210" s="134">
        <v>259990</v>
      </c>
    </row>
    <row r="211" spans="1:13" ht="30">
      <c r="A211" s="39">
        <f t="shared" si="4"/>
        <v>184</v>
      </c>
      <c r="B211" s="216"/>
      <c r="C211" s="39" t="s">
        <v>1046</v>
      </c>
      <c r="D211" s="15" t="s">
        <v>18</v>
      </c>
      <c r="E211" s="114" t="s">
        <v>440</v>
      </c>
      <c r="F211" s="109" t="s">
        <v>1111</v>
      </c>
      <c r="H211" s="109" t="s">
        <v>1190</v>
      </c>
      <c r="I211" s="121" t="s">
        <v>1243</v>
      </c>
      <c r="J211" s="122" t="s">
        <v>388</v>
      </c>
      <c r="K211" s="121">
        <v>10</v>
      </c>
      <c r="L211" s="134">
        <v>5200000</v>
      </c>
      <c r="M211" s="134">
        <v>1688000</v>
      </c>
    </row>
    <row r="212" spans="1:13" ht="45">
      <c r="A212" s="39">
        <f t="shared" si="4"/>
        <v>185</v>
      </c>
      <c r="B212" s="216"/>
      <c r="C212" s="39" t="s">
        <v>1047</v>
      </c>
      <c r="D212" s="15" t="s">
        <v>18</v>
      </c>
      <c r="E212" s="114" t="s">
        <v>440</v>
      </c>
      <c r="F212" s="109" t="s">
        <v>1112</v>
      </c>
      <c r="H212" s="109" t="s">
        <v>1187</v>
      </c>
      <c r="I212" s="121" t="s">
        <v>1241</v>
      </c>
      <c r="J212" s="122" t="s">
        <v>244</v>
      </c>
      <c r="K212" s="121">
        <v>30</v>
      </c>
      <c r="L212" s="134">
        <v>600000</v>
      </c>
      <c r="M212" s="134">
        <v>189660</v>
      </c>
    </row>
    <row r="213" spans="1:13" ht="30">
      <c r="A213" s="39">
        <f t="shared" si="4"/>
        <v>186</v>
      </c>
      <c r="B213" s="216"/>
      <c r="C213" s="39" t="s">
        <v>102</v>
      </c>
      <c r="D213" s="15" t="s">
        <v>18</v>
      </c>
      <c r="E213" s="114" t="s">
        <v>441</v>
      </c>
      <c r="F213" s="109" t="s">
        <v>1113</v>
      </c>
      <c r="H213" s="109" t="s">
        <v>444</v>
      </c>
      <c r="I213" s="121" t="s">
        <v>471</v>
      </c>
      <c r="J213" s="122" t="s">
        <v>388</v>
      </c>
      <c r="K213" s="121">
        <v>100</v>
      </c>
      <c r="L213" s="134">
        <v>6900000</v>
      </c>
      <c r="M213" s="134">
        <v>5800000</v>
      </c>
    </row>
    <row r="214" spans="1:13" ht="30">
      <c r="A214" s="39">
        <f t="shared" si="4"/>
        <v>187</v>
      </c>
      <c r="B214" s="216"/>
      <c r="C214" s="39" t="s">
        <v>1048</v>
      </c>
      <c r="D214" s="15" t="s">
        <v>18</v>
      </c>
      <c r="E214" s="114" t="s">
        <v>440</v>
      </c>
      <c r="F214" s="109" t="s">
        <v>1114</v>
      </c>
      <c r="H214" s="109" t="s">
        <v>1191</v>
      </c>
      <c r="I214" s="121" t="s">
        <v>1244</v>
      </c>
      <c r="J214" s="122" t="s">
        <v>496</v>
      </c>
      <c r="K214" s="121">
        <v>1</v>
      </c>
      <c r="L214" s="134">
        <v>200000</v>
      </c>
      <c r="M214" s="134">
        <v>200000</v>
      </c>
    </row>
    <row r="215" spans="1:13" ht="30">
      <c r="A215" s="39">
        <f t="shared" si="4"/>
        <v>188</v>
      </c>
      <c r="B215" s="216"/>
      <c r="C215" s="39" t="s">
        <v>1049</v>
      </c>
      <c r="D215" s="15" t="s">
        <v>18</v>
      </c>
      <c r="E215" s="114" t="s">
        <v>440</v>
      </c>
      <c r="F215" s="109" t="s">
        <v>1115</v>
      </c>
      <c r="H215" s="109" t="s">
        <v>1192</v>
      </c>
      <c r="I215" s="121" t="s">
        <v>1245</v>
      </c>
      <c r="J215" s="122" t="s">
        <v>388</v>
      </c>
      <c r="K215" s="121">
        <v>30</v>
      </c>
      <c r="L215" s="134">
        <v>4500000</v>
      </c>
      <c r="M215" s="134">
        <v>1560000</v>
      </c>
    </row>
    <row r="216" spans="1:13" ht="30">
      <c r="A216" s="39">
        <f t="shared" si="4"/>
        <v>189</v>
      </c>
      <c r="B216" s="216"/>
      <c r="C216" s="39" t="s">
        <v>1050</v>
      </c>
      <c r="D216" s="15" t="s">
        <v>18</v>
      </c>
      <c r="E216" s="114" t="s">
        <v>440</v>
      </c>
      <c r="F216" s="109" t="s">
        <v>1116</v>
      </c>
      <c r="H216" s="109" t="s">
        <v>1193</v>
      </c>
      <c r="I216" s="121" t="s">
        <v>1246</v>
      </c>
      <c r="J216" s="122" t="s">
        <v>388</v>
      </c>
      <c r="K216" s="121">
        <v>100</v>
      </c>
      <c r="L216" s="134">
        <v>3500000</v>
      </c>
      <c r="M216" s="134">
        <v>1850000</v>
      </c>
    </row>
    <row r="217" spans="1:13" ht="45">
      <c r="A217" s="39">
        <f t="shared" si="4"/>
        <v>190</v>
      </c>
      <c r="B217" s="216"/>
      <c r="C217" s="39" t="s">
        <v>750</v>
      </c>
      <c r="D217" s="15" t="s">
        <v>18</v>
      </c>
      <c r="E217" s="114" t="s">
        <v>440</v>
      </c>
      <c r="F217" s="109" t="s">
        <v>1117</v>
      </c>
      <c r="H217" s="109" t="s">
        <v>466</v>
      </c>
      <c r="I217" s="121" t="s">
        <v>493</v>
      </c>
      <c r="J217" s="122" t="s">
        <v>501</v>
      </c>
      <c r="K217" s="121">
        <v>3429</v>
      </c>
      <c r="L217" s="134">
        <v>7999857</v>
      </c>
      <c r="M217" s="134">
        <v>7989570</v>
      </c>
    </row>
    <row r="218" spans="1:13" ht="30">
      <c r="A218" s="39">
        <f t="shared" si="4"/>
        <v>191</v>
      </c>
      <c r="B218" s="216"/>
      <c r="C218" s="39" t="s">
        <v>731</v>
      </c>
      <c r="D218" s="15" t="s">
        <v>905</v>
      </c>
      <c r="E218" s="114" t="s">
        <v>440</v>
      </c>
      <c r="F218" s="109" t="s">
        <v>1118</v>
      </c>
      <c r="H218" s="109" t="s">
        <v>1194</v>
      </c>
      <c r="I218" s="121" t="s">
        <v>1247</v>
      </c>
      <c r="J218" s="122" t="s">
        <v>243</v>
      </c>
      <c r="K218" s="121">
        <v>30</v>
      </c>
      <c r="L218" s="134">
        <v>510000</v>
      </c>
      <c r="M218" s="134">
        <v>352200</v>
      </c>
    </row>
    <row r="219" spans="1:13" ht="30">
      <c r="A219" s="39">
        <f t="shared" si="4"/>
        <v>192</v>
      </c>
      <c r="B219" s="216"/>
      <c r="C219" s="39" t="s">
        <v>1051</v>
      </c>
      <c r="D219" s="15" t="s">
        <v>18</v>
      </c>
      <c r="E219" s="114" t="s">
        <v>441</v>
      </c>
      <c r="F219" s="109">
        <v>231110082241996</v>
      </c>
      <c r="H219" s="109" t="s">
        <v>444</v>
      </c>
      <c r="I219" s="121" t="s">
        <v>471</v>
      </c>
      <c r="J219" s="122" t="s">
        <v>243</v>
      </c>
      <c r="K219" s="121">
        <v>300</v>
      </c>
      <c r="L219" s="134">
        <v>2370000</v>
      </c>
      <c r="M219" s="134">
        <v>2340000</v>
      </c>
    </row>
    <row r="220" spans="1:13" ht="30">
      <c r="A220" s="39">
        <f t="shared" si="4"/>
        <v>193</v>
      </c>
      <c r="B220" s="216"/>
      <c r="C220" s="39" t="s">
        <v>1051</v>
      </c>
      <c r="D220" s="15" t="s">
        <v>18</v>
      </c>
      <c r="E220" s="114" t="s">
        <v>440</v>
      </c>
      <c r="F220" s="109" t="s">
        <v>1119</v>
      </c>
      <c r="H220" s="109" t="s">
        <v>1195</v>
      </c>
      <c r="I220" s="121" t="s">
        <v>1248</v>
      </c>
      <c r="J220" s="122" t="s">
        <v>243</v>
      </c>
      <c r="K220" s="121">
        <v>400</v>
      </c>
      <c r="L220" s="134">
        <v>5000000</v>
      </c>
      <c r="M220" s="134">
        <v>4300000</v>
      </c>
    </row>
    <row r="221" spans="1:13" ht="30">
      <c r="A221" s="39">
        <f t="shared" si="4"/>
        <v>194</v>
      </c>
      <c r="B221" s="216"/>
      <c r="C221" s="39" t="s">
        <v>1052</v>
      </c>
      <c r="D221" s="15" t="s">
        <v>18</v>
      </c>
      <c r="E221" s="114" t="s">
        <v>440</v>
      </c>
      <c r="F221" s="109" t="s">
        <v>1120</v>
      </c>
      <c r="H221" s="109" t="s">
        <v>1190</v>
      </c>
      <c r="I221" s="121" t="s">
        <v>1243</v>
      </c>
      <c r="J221" s="122" t="s">
        <v>388</v>
      </c>
      <c r="K221" s="121">
        <v>20</v>
      </c>
      <c r="L221" s="134">
        <v>1700000</v>
      </c>
      <c r="M221" s="134">
        <v>672000</v>
      </c>
    </row>
    <row r="222" spans="1:13" ht="30">
      <c r="A222" s="39">
        <f t="shared" si="4"/>
        <v>195</v>
      </c>
      <c r="B222" s="216"/>
      <c r="C222" s="39" t="s">
        <v>1053</v>
      </c>
      <c r="D222" s="15" t="s">
        <v>18</v>
      </c>
      <c r="E222" s="114" t="s">
        <v>440</v>
      </c>
      <c r="F222" s="109" t="s">
        <v>1121</v>
      </c>
      <c r="H222" s="109" t="s">
        <v>1196</v>
      </c>
      <c r="I222" s="121" t="s">
        <v>1249</v>
      </c>
      <c r="J222" s="122" t="s">
        <v>496</v>
      </c>
      <c r="K222" s="121">
        <v>1</v>
      </c>
      <c r="L222" s="134">
        <v>2055400</v>
      </c>
      <c r="M222" s="134">
        <v>2050000</v>
      </c>
    </row>
    <row r="223" spans="1:13" ht="30">
      <c r="A223" s="39">
        <f t="shared" si="4"/>
        <v>196</v>
      </c>
      <c r="B223" s="216"/>
      <c r="C223" s="39" t="s">
        <v>252</v>
      </c>
      <c r="D223" s="15" t="s">
        <v>18</v>
      </c>
      <c r="E223" s="114" t="s">
        <v>440</v>
      </c>
      <c r="F223" s="109" t="s">
        <v>1122</v>
      </c>
      <c r="H223" s="109" t="s">
        <v>226</v>
      </c>
      <c r="I223" s="121" t="s">
        <v>236</v>
      </c>
      <c r="J223" s="122" t="s">
        <v>388</v>
      </c>
      <c r="K223" s="121">
        <v>20</v>
      </c>
      <c r="L223" s="134">
        <v>402300</v>
      </c>
      <c r="M223" s="134">
        <v>285040</v>
      </c>
    </row>
    <row r="224" spans="1:13" ht="30">
      <c r="A224" s="39">
        <f t="shared" si="4"/>
        <v>197</v>
      </c>
      <c r="B224" s="216"/>
      <c r="C224" s="39" t="s">
        <v>1054</v>
      </c>
      <c r="D224" s="15" t="s">
        <v>18</v>
      </c>
      <c r="E224" s="114" t="s">
        <v>440</v>
      </c>
      <c r="F224" s="109" t="s">
        <v>1123</v>
      </c>
      <c r="H224" s="109" t="s">
        <v>444</v>
      </c>
      <c r="I224" s="121" t="s">
        <v>471</v>
      </c>
      <c r="J224" s="122" t="s">
        <v>388</v>
      </c>
      <c r="K224" s="121">
        <v>200</v>
      </c>
      <c r="L224" s="134">
        <v>3200000</v>
      </c>
      <c r="M224" s="134">
        <v>1792000</v>
      </c>
    </row>
    <row r="225" spans="1:13" ht="30">
      <c r="A225" s="39">
        <f t="shared" si="4"/>
        <v>198</v>
      </c>
      <c r="B225" s="216"/>
      <c r="C225" s="39" t="s">
        <v>1054</v>
      </c>
      <c r="D225" s="15" t="s">
        <v>18</v>
      </c>
      <c r="E225" s="114" t="s">
        <v>441</v>
      </c>
      <c r="F225" s="109" t="s">
        <v>1124</v>
      </c>
      <c r="H225" s="109" t="s">
        <v>444</v>
      </c>
      <c r="I225" s="121" t="s">
        <v>471</v>
      </c>
      <c r="J225" s="122" t="s">
        <v>388</v>
      </c>
      <c r="K225" s="121">
        <v>2000</v>
      </c>
      <c r="L225" s="134">
        <v>5000000</v>
      </c>
      <c r="M225" s="134">
        <v>4200000</v>
      </c>
    </row>
    <row r="226" spans="1:13" ht="30">
      <c r="A226" s="39">
        <f t="shared" si="4"/>
        <v>199</v>
      </c>
      <c r="B226" s="216"/>
      <c r="C226" s="39" t="s">
        <v>1055</v>
      </c>
      <c r="D226" s="15" t="s">
        <v>18</v>
      </c>
      <c r="E226" s="114" t="s">
        <v>440</v>
      </c>
      <c r="F226" s="109" t="s">
        <v>1125</v>
      </c>
      <c r="H226" s="109" t="s">
        <v>834</v>
      </c>
      <c r="I226" s="121" t="s">
        <v>867</v>
      </c>
      <c r="J226" s="122" t="s">
        <v>388</v>
      </c>
      <c r="K226" s="121">
        <v>100</v>
      </c>
      <c r="L226" s="134">
        <v>1200000</v>
      </c>
      <c r="M226" s="134">
        <v>800000</v>
      </c>
    </row>
    <row r="227" spans="1:13" ht="30">
      <c r="A227" s="39">
        <f t="shared" si="4"/>
        <v>200</v>
      </c>
      <c r="B227" s="216"/>
      <c r="C227" s="39" t="s">
        <v>1050</v>
      </c>
      <c r="D227" s="15" t="s">
        <v>18</v>
      </c>
      <c r="E227" s="114" t="s">
        <v>440</v>
      </c>
      <c r="F227" s="109" t="s">
        <v>1126</v>
      </c>
      <c r="H227" s="109" t="s">
        <v>845</v>
      </c>
      <c r="I227" s="121" t="s">
        <v>878</v>
      </c>
      <c r="J227" s="122" t="s">
        <v>388</v>
      </c>
      <c r="K227" s="121">
        <v>30</v>
      </c>
      <c r="L227" s="134">
        <v>2250000</v>
      </c>
      <c r="M227" s="134">
        <v>1170000</v>
      </c>
    </row>
    <row r="228" spans="1:13" ht="30">
      <c r="A228" s="39">
        <f t="shared" si="4"/>
        <v>201</v>
      </c>
      <c r="B228" s="216"/>
      <c r="C228" s="39" t="s">
        <v>1045</v>
      </c>
      <c r="D228" s="15" t="s">
        <v>18</v>
      </c>
      <c r="E228" s="114" t="s">
        <v>440</v>
      </c>
      <c r="F228" s="109" t="s">
        <v>1127</v>
      </c>
      <c r="H228" s="109" t="s">
        <v>1192</v>
      </c>
      <c r="I228" s="121" t="s">
        <v>1245</v>
      </c>
      <c r="J228" s="122" t="s">
        <v>388</v>
      </c>
      <c r="K228" s="121">
        <v>50</v>
      </c>
      <c r="L228" s="134">
        <v>1875000</v>
      </c>
      <c r="M228" s="134">
        <v>1125000</v>
      </c>
    </row>
    <row r="229" spans="1:13" ht="60">
      <c r="A229" s="39">
        <f t="shared" si="4"/>
        <v>202</v>
      </c>
      <c r="B229" s="216"/>
      <c r="C229" s="39" t="s">
        <v>1056</v>
      </c>
      <c r="D229" s="15" t="s">
        <v>18</v>
      </c>
      <c r="E229" s="114" t="s">
        <v>440</v>
      </c>
      <c r="F229" s="109" t="s">
        <v>1128</v>
      </c>
      <c r="H229" s="109" t="s">
        <v>1197</v>
      </c>
      <c r="I229" s="121" t="s">
        <v>56</v>
      </c>
      <c r="J229" s="122" t="s">
        <v>388</v>
      </c>
      <c r="K229" s="121">
        <v>600</v>
      </c>
      <c r="L229" s="134">
        <v>1500000</v>
      </c>
      <c r="M229" s="134">
        <v>868800</v>
      </c>
    </row>
    <row r="230" spans="1:13" ht="30">
      <c r="A230" s="39">
        <f t="shared" si="4"/>
        <v>203</v>
      </c>
      <c r="B230" s="216"/>
      <c r="C230" s="39" t="s">
        <v>1057</v>
      </c>
      <c r="D230" s="15" t="s">
        <v>18</v>
      </c>
      <c r="E230" s="114" t="s">
        <v>441</v>
      </c>
      <c r="F230" s="109" t="s">
        <v>1129</v>
      </c>
      <c r="H230" s="109" t="s">
        <v>444</v>
      </c>
      <c r="I230" s="121" t="s">
        <v>471</v>
      </c>
      <c r="J230" s="122" t="s">
        <v>498</v>
      </c>
      <c r="K230" s="121">
        <v>20</v>
      </c>
      <c r="L230" s="134">
        <v>3000000</v>
      </c>
      <c r="M230" s="134">
        <v>2980000</v>
      </c>
    </row>
    <row r="231" spans="1:13" ht="30">
      <c r="A231" s="39">
        <f t="shared" si="4"/>
        <v>204</v>
      </c>
      <c r="B231" s="216"/>
      <c r="C231" s="39" t="s">
        <v>248</v>
      </c>
      <c r="D231" s="15" t="s">
        <v>18</v>
      </c>
      <c r="E231" s="114" t="s">
        <v>440</v>
      </c>
      <c r="F231" s="109" t="s">
        <v>1130</v>
      </c>
      <c r="H231" s="109" t="s">
        <v>1198</v>
      </c>
      <c r="I231" s="121" t="s">
        <v>1250</v>
      </c>
      <c r="J231" s="122" t="s">
        <v>242</v>
      </c>
      <c r="K231" s="121">
        <v>300</v>
      </c>
      <c r="L231" s="134">
        <v>13800000</v>
      </c>
      <c r="M231" s="134">
        <v>11580000</v>
      </c>
    </row>
    <row r="232" spans="1:13" ht="30">
      <c r="A232" s="39">
        <f t="shared" si="4"/>
        <v>205</v>
      </c>
      <c r="B232" s="216"/>
      <c r="C232" s="39" t="s">
        <v>248</v>
      </c>
      <c r="D232" s="15" t="s">
        <v>18</v>
      </c>
      <c r="E232" s="114" t="s">
        <v>440</v>
      </c>
      <c r="F232" s="109" t="s">
        <v>1131</v>
      </c>
      <c r="H232" s="109" t="s">
        <v>1199</v>
      </c>
      <c r="I232" s="121" t="s">
        <v>1251</v>
      </c>
      <c r="J232" s="122" t="s">
        <v>242</v>
      </c>
      <c r="K232" s="121">
        <v>20</v>
      </c>
      <c r="L232" s="134">
        <v>2700000</v>
      </c>
      <c r="M232" s="134">
        <v>1650000</v>
      </c>
    </row>
    <row r="233" spans="1:13" ht="30">
      <c r="A233" s="39">
        <f t="shared" si="4"/>
        <v>206</v>
      </c>
      <c r="B233" s="216"/>
      <c r="C233" s="39" t="s">
        <v>1058</v>
      </c>
      <c r="D233" s="15" t="s">
        <v>18</v>
      </c>
      <c r="E233" s="114" t="s">
        <v>440</v>
      </c>
      <c r="F233" s="109" t="s">
        <v>1132</v>
      </c>
      <c r="H233" s="109" t="s">
        <v>1200</v>
      </c>
      <c r="I233" s="121" t="s">
        <v>1252</v>
      </c>
      <c r="J233" s="122" t="s">
        <v>388</v>
      </c>
      <c r="K233" s="121">
        <v>30</v>
      </c>
      <c r="L233" s="134">
        <v>450000</v>
      </c>
      <c r="M233" s="134">
        <v>210000</v>
      </c>
    </row>
    <row r="234" spans="1:13" ht="45">
      <c r="A234" s="39">
        <f t="shared" si="4"/>
        <v>207</v>
      </c>
      <c r="B234" s="216"/>
      <c r="C234" s="39" t="s">
        <v>1037</v>
      </c>
      <c r="D234" s="15" t="s">
        <v>18</v>
      </c>
      <c r="E234" s="114" t="s">
        <v>440</v>
      </c>
      <c r="F234" s="109" t="s">
        <v>1133</v>
      </c>
      <c r="H234" s="109" t="s">
        <v>1201</v>
      </c>
      <c r="I234" s="121" t="s">
        <v>1253</v>
      </c>
      <c r="J234" s="122" t="s">
        <v>388</v>
      </c>
      <c r="K234" s="121">
        <v>1</v>
      </c>
      <c r="L234" s="134">
        <v>2000000</v>
      </c>
      <c r="M234" s="134">
        <v>1048000</v>
      </c>
    </row>
    <row r="235" spans="1:13" ht="30">
      <c r="A235" s="39">
        <f t="shared" si="4"/>
        <v>208</v>
      </c>
      <c r="B235" s="216"/>
      <c r="C235" s="39" t="s">
        <v>1053</v>
      </c>
      <c r="D235" s="15" t="s">
        <v>18</v>
      </c>
      <c r="E235" s="114" t="s">
        <v>440</v>
      </c>
      <c r="F235" s="109" t="s">
        <v>1134</v>
      </c>
      <c r="H235" s="109" t="s">
        <v>1196</v>
      </c>
      <c r="I235" s="121" t="s">
        <v>1249</v>
      </c>
      <c r="J235" s="122" t="s">
        <v>496</v>
      </c>
      <c r="K235" s="121">
        <v>1</v>
      </c>
      <c r="L235" s="134">
        <v>2587500</v>
      </c>
      <c r="M235" s="134">
        <v>2580000</v>
      </c>
    </row>
    <row r="236" spans="1:13" ht="30">
      <c r="A236" s="39">
        <f t="shared" si="4"/>
        <v>209</v>
      </c>
      <c r="B236" s="216"/>
      <c r="C236" s="39" t="s">
        <v>1051</v>
      </c>
      <c r="D236" s="15" t="s">
        <v>18</v>
      </c>
      <c r="E236" s="114" t="s">
        <v>440</v>
      </c>
      <c r="F236" s="109" t="s">
        <v>1135</v>
      </c>
      <c r="H236" s="109" t="s">
        <v>1202</v>
      </c>
      <c r="I236" s="121" t="s">
        <v>1254</v>
      </c>
      <c r="J236" s="122" t="s">
        <v>243</v>
      </c>
      <c r="K236" s="121">
        <v>20</v>
      </c>
      <c r="L236" s="134">
        <v>500000</v>
      </c>
      <c r="M236" s="134">
        <v>400000.2</v>
      </c>
    </row>
    <row r="237" spans="1:13" ht="30">
      <c r="A237" s="39">
        <f t="shared" si="4"/>
        <v>210</v>
      </c>
      <c r="B237" s="216"/>
      <c r="C237" s="39" t="s">
        <v>729</v>
      </c>
      <c r="D237" s="15" t="s">
        <v>18</v>
      </c>
      <c r="E237" s="114" t="s">
        <v>441</v>
      </c>
      <c r="F237" s="109" t="s">
        <v>1136</v>
      </c>
      <c r="H237" s="109" t="s">
        <v>444</v>
      </c>
      <c r="I237" s="121" t="s">
        <v>471</v>
      </c>
      <c r="J237" s="122" t="s">
        <v>388</v>
      </c>
      <c r="K237" s="121">
        <v>2000</v>
      </c>
      <c r="L237" s="134">
        <v>16100000</v>
      </c>
      <c r="M237" s="134">
        <v>15900000</v>
      </c>
    </row>
    <row r="238" spans="1:13" ht="30">
      <c r="A238" s="39">
        <f t="shared" si="4"/>
        <v>211</v>
      </c>
      <c r="B238" s="216"/>
      <c r="C238" s="39" t="s">
        <v>252</v>
      </c>
      <c r="D238" s="15" t="s">
        <v>18</v>
      </c>
      <c r="E238" s="114" t="s">
        <v>440</v>
      </c>
      <c r="F238" s="109" t="s">
        <v>1137</v>
      </c>
      <c r="H238" s="109" t="s">
        <v>225</v>
      </c>
      <c r="I238" s="121" t="s">
        <v>235</v>
      </c>
      <c r="J238" s="122" t="s">
        <v>388</v>
      </c>
      <c r="K238" s="121">
        <v>20</v>
      </c>
      <c r="L238" s="134">
        <v>760000</v>
      </c>
      <c r="M238" s="134">
        <v>460000</v>
      </c>
    </row>
    <row r="239" spans="1:13" ht="30">
      <c r="A239" s="39">
        <f t="shared" si="4"/>
        <v>212</v>
      </c>
      <c r="B239" s="216"/>
      <c r="C239" s="39" t="s">
        <v>720</v>
      </c>
      <c r="D239" s="15" t="s">
        <v>18</v>
      </c>
      <c r="E239" s="114" t="s">
        <v>440</v>
      </c>
      <c r="F239" s="109" t="s">
        <v>1138</v>
      </c>
      <c r="H239" s="109" t="s">
        <v>225</v>
      </c>
      <c r="I239" s="121" t="s">
        <v>235</v>
      </c>
      <c r="J239" s="122" t="s">
        <v>498</v>
      </c>
      <c r="K239" s="121">
        <v>200</v>
      </c>
      <c r="L239" s="134">
        <v>1870000</v>
      </c>
      <c r="M239" s="134">
        <v>960000</v>
      </c>
    </row>
    <row r="240" spans="1:13" ht="30">
      <c r="A240" s="39">
        <f t="shared" si="4"/>
        <v>213</v>
      </c>
      <c r="B240" s="216"/>
      <c r="C240" s="39" t="s">
        <v>1059</v>
      </c>
      <c r="D240" s="15" t="s">
        <v>18</v>
      </c>
      <c r="E240" s="114" t="s">
        <v>440</v>
      </c>
      <c r="F240" s="109" t="s">
        <v>1139</v>
      </c>
      <c r="H240" s="109" t="s">
        <v>1203</v>
      </c>
      <c r="I240" s="121" t="s">
        <v>1255</v>
      </c>
      <c r="J240" s="122" t="s">
        <v>243</v>
      </c>
      <c r="K240" s="121">
        <v>40</v>
      </c>
      <c r="L240" s="134">
        <v>200000</v>
      </c>
      <c r="M240" s="134">
        <v>87920</v>
      </c>
    </row>
    <row r="241" spans="1:13" ht="30">
      <c r="A241" s="39">
        <f t="shared" si="4"/>
        <v>214</v>
      </c>
      <c r="B241" s="216"/>
      <c r="C241" s="39" t="s">
        <v>1060</v>
      </c>
      <c r="D241" s="15" t="s">
        <v>18</v>
      </c>
      <c r="E241" s="114" t="s">
        <v>440</v>
      </c>
      <c r="F241" s="109" t="s">
        <v>1140</v>
      </c>
      <c r="H241" s="109" t="s">
        <v>1204</v>
      </c>
      <c r="I241" s="121" t="s">
        <v>1256</v>
      </c>
      <c r="J241" s="122" t="s">
        <v>388</v>
      </c>
      <c r="K241" s="121">
        <v>11</v>
      </c>
      <c r="L241" s="134">
        <v>2750000</v>
      </c>
      <c r="M241" s="134">
        <v>1428350</v>
      </c>
    </row>
    <row r="242" spans="1:13" ht="45">
      <c r="A242" s="39">
        <f t="shared" si="4"/>
        <v>215</v>
      </c>
      <c r="B242" s="216"/>
      <c r="C242" s="39" t="s">
        <v>1061</v>
      </c>
      <c r="D242" s="15" t="s">
        <v>18</v>
      </c>
      <c r="E242" s="114" t="s">
        <v>440</v>
      </c>
      <c r="F242" s="109" t="s">
        <v>1141</v>
      </c>
      <c r="H242" s="109" t="s">
        <v>1205</v>
      </c>
      <c r="I242" s="121" t="s">
        <v>1257</v>
      </c>
      <c r="J242" s="122" t="s">
        <v>388</v>
      </c>
      <c r="K242" s="121">
        <v>50</v>
      </c>
      <c r="L242" s="134">
        <v>375000</v>
      </c>
      <c r="M242" s="134">
        <v>299950</v>
      </c>
    </row>
    <row r="243" spans="1:13" ht="30">
      <c r="A243" s="39">
        <f t="shared" si="4"/>
        <v>216</v>
      </c>
      <c r="B243" s="216"/>
      <c r="C243" s="39" t="s">
        <v>1050</v>
      </c>
      <c r="D243" s="15" t="s">
        <v>18</v>
      </c>
      <c r="E243" s="114" t="s">
        <v>440</v>
      </c>
      <c r="F243" s="109" t="s">
        <v>1142</v>
      </c>
      <c r="H243" s="109" t="s">
        <v>1206</v>
      </c>
      <c r="I243" s="121" t="s">
        <v>1258</v>
      </c>
      <c r="J243" s="122" t="s">
        <v>388</v>
      </c>
      <c r="K243" s="121">
        <v>30</v>
      </c>
      <c r="L243" s="134">
        <v>1314000</v>
      </c>
      <c r="M243" s="134">
        <v>895500</v>
      </c>
    </row>
    <row r="244" spans="1:13" ht="45">
      <c r="A244" s="39">
        <f aca="true" t="shared" si="5" ref="A244:A277">SUM(A243+1)</f>
        <v>217</v>
      </c>
      <c r="B244" s="216"/>
      <c r="C244" s="39" t="s">
        <v>1041</v>
      </c>
      <c r="D244" s="15" t="s">
        <v>18</v>
      </c>
      <c r="E244" s="114" t="s">
        <v>440</v>
      </c>
      <c r="F244" s="109" t="s">
        <v>1143</v>
      </c>
      <c r="H244" s="109" t="s">
        <v>1207</v>
      </c>
      <c r="I244" s="121" t="s">
        <v>1259</v>
      </c>
      <c r="J244" s="122" t="s">
        <v>245</v>
      </c>
      <c r="K244" s="121">
        <v>3</v>
      </c>
      <c r="L244" s="134">
        <v>26100000</v>
      </c>
      <c r="M244" s="134">
        <v>13200000</v>
      </c>
    </row>
    <row r="245" spans="1:13" ht="30">
      <c r="A245" s="39">
        <f t="shared" si="5"/>
        <v>218</v>
      </c>
      <c r="B245" s="216"/>
      <c r="C245" s="39" t="s">
        <v>1041</v>
      </c>
      <c r="D245" s="15" t="s">
        <v>18</v>
      </c>
      <c r="E245" s="114" t="s">
        <v>440</v>
      </c>
      <c r="F245" s="109" t="s">
        <v>1144</v>
      </c>
      <c r="H245" s="109" t="s">
        <v>1208</v>
      </c>
      <c r="I245" s="121" t="s">
        <v>1260</v>
      </c>
      <c r="J245" s="122" t="s">
        <v>245</v>
      </c>
      <c r="K245" s="121">
        <v>4</v>
      </c>
      <c r="L245" s="134">
        <v>20000000</v>
      </c>
      <c r="M245" s="134">
        <v>15956000</v>
      </c>
    </row>
    <row r="246" spans="1:13" ht="45">
      <c r="A246" s="39">
        <f t="shared" si="5"/>
        <v>219</v>
      </c>
      <c r="B246" s="216"/>
      <c r="C246" s="39" t="s">
        <v>1062</v>
      </c>
      <c r="D246" s="15" t="s">
        <v>18</v>
      </c>
      <c r="E246" s="114" t="s">
        <v>440</v>
      </c>
      <c r="F246" s="109" t="s">
        <v>1145</v>
      </c>
      <c r="H246" s="109" t="s">
        <v>1209</v>
      </c>
      <c r="I246" s="121" t="s">
        <v>1261</v>
      </c>
      <c r="J246" s="122" t="s">
        <v>496</v>
      </c>
      <c r="K246" s="121">
        <v>7</v>
      </c>
      <c r="L246" s="134">
        <v>13755000</v>
      </c>
      <c r="M246" s="134">
        <v>6650000</v>
      </c>
    </row>
    <row r="247" spans="1:13" ht="30">
      <c r="A247" s="39">
        <f t="shared" si="5"/>
        <v>220</v>
      </c>
      <c r="B247" s="216"/>
      <c r="C247" s="39" t="s">
        <v>1063</v>
      </c>
      <c r="D247" s="15" t="s">
        <v>18</v>
      </c>
      <c r="E247" s="114" t="s">
        <v>440</v>
      </c>
      <c r="F247" s="109" t="s">
        <v>1146</v>
      </c>
      <c r="H247" s="109" t="s">
        <v>1210</v>
      </c>
      <c r="I247" s="121" t="s">
        <v>1262</v>
      </c>
      <c r="J247" s="122" t="s">
        <v>388</v>
      </c>
      <c r="K247" s="121">
        <v>15</v>
      </c>
      <c r="L247" s="134">
        <v>435000</v>
      </c>
      <c r="M247" s="134">
        <v>285000</v>
      </c>
    </row>
    <row r="248" spans="1:13" ht="30">
      <c r="A248" s="39">
        <f t="shared" si="5"/>
        <v>221</v>
      </c>
      <c r="B248" s="216"/>
      <c r="C248" s="39" t="s">
        <v>1064</v>
      </c>
      <c r="D248" s="15" t="s">
        <v>18</v>
      </c>
      <c r="E248" s="114" t="s">
        <v>440</v>
      </c>
      <c r="F248" s="109" t="s">
        <v>1147</v>
      </c>
      <c r="H248" s="109" t="s">
        <v>1211</v>
      </c>
      <c r="I248" s="121" t="s">
        <v>1263</v>
      </c>
      <c r="J248" s="122" t="s">
        <v>388</v>
      </c>
      <c r="K248" s="121">
        <v>10</v>
      </c>
      <c r="L248" s="134">
        <v>1050000</v>
      </c>
      <c r="M248" s="134">
        <v>490000</v>
      </c>
    </row>
    <row r="249" spans="1:13" ht="30">
      <c r="A249" s="39">
        <f t="shared" si="5"/>
        <v>222</v>
      </c>
      <c r="B249" s="216"/>
      <c r="C249" s="39" t="s">
        <v>1065</v>
      </c>
      <c r="D249" s="15" t="s">
        <v>18</v>
      </c>
      <c r="E249" s="114" t="s">
        <v>440</v>
      </c>
      <c r="F249" s="109" t="s">
        <v>1148</v>
      </c>
      <c r="H249" s="109" t="s">
        <v>1212</v>
      </c>
      <c r="I249" s="121" t="s">
        <v>1264</v>
      </c>
      <c r="J249" s="122" t="s">
        <v>388</v>
      </c>
      <c r="K249" s="121">
        <v>15</v>
      </c>
      <c r="L249" s="134">
        <v>112500</v>
      </c>
      <c r="M249" s="134">
        <v>60000</v>
      </c>
    </row>
    <row r="250" spans="1:13" ht="45">
      <c r="A250" s="39">
        <f t="shared" si="5"/>
        <v>223</v>
      </c>
      <c r="B250" s="216"/>
      <c r="C250" s="39" t="s">
        <v>718</v>
      </c>
      <c r="D250" s="15" t="s">
        <v>18</v>
      </c>
      <c r="E250" s="114" t="s">
        <v>440</v>
      </c>
      <c r="F250" s="109" t="s">
        <v>1149</v>
      </c>
      <c r="H250" s="109" t="s">
        <v>225</v>
      </c>
      <c r="I250" s="121" t="s">
        <v>235</v>
      </c>
      <c r="J250" s="122" t="s">
        <v>388</v>
      </c>
      <c r="K250" s="121">
        <v>400</v>
      </c>
      <c r="L250" s="134">
        <v>880000</v>
      </c>
      <c r="M250" s="134">
        <v>480000</v>
      </c>
    </row>
    <row r="251" spans="1:13" ht="30">
      <c r="A251" s="39">
        <f t="shared" si="5"/>
        <v>224</v>
      </c>
      <c r="B251" s="216"/>
      <c r="C251" s="39" t="s">
        <v>1051</v>
      </c>
      <c r="D251" s="15" t="s">
        <v>18</v>
      </c>
      <c r="E251" s="114" t="s">
        <v>440</v>
      </c>
      <c r="F251" s="109" t="s">
        <v>1150</v>
      </c>
      <c r="H251" s="109" t="s">
        <v>835</v>
      </c>
      <c r="I251" s="121" t="s">
        <v>868</v>
      </c>
      <c r="J251" s="122" t="s">
        <v>243</v>
      </c>
      <c r="K251" s="121">
        <v>20</v>
      </c>
      <c r="L251" s="134">
        <v>800000</v>
      </c>
      <c r="M251" s="134">
        <v>499740</v>
      </c>
    </row>
    <row r="252" spans="1:13" ht="45">
      <c r="A252" s="39">
        <f t="shared" si="5"/>
        <v>225</v>
      </c>
      <c r="B252" s="216"/>
      <c r="C252" s="39" t="s">
        <v>1066</v>
      </c>
      <c r="D252" s="15" t="s">
        <v>18</v>
      </c>
      <c r="E252" s="114" t="s">
        <v>440</v>
      </c>
      <c r="F252" s="109" t="s">
        <v>1151</v>
      </c>
      <c r="H252" s="109" t="s">
        <v>1213</v>
      </c>
      <c r="I252" s="121" t="s">
        <v>56</v>
      </c>
      <c r="J252" s="122" t="s">
        <v>388</v>
      </c>
      <c r="K252" s="121">
        <v>10</v>
      </c>
      <c r="L252" s="134">
        <v>1100000</v>
      </c>
      <c r="M252" s="134">
        <v>740000</v>
      </c>
    </row>
    <row r="253" spans="1:13" ht="30">
      <c r="A253" s="39">
        <f t="shared" si="5"/>
        <v>226</v>
      </c>
      <c r="B253" s="216"/>
      <c r="C253" s="39" t="s">
        <v>1051</v>
      </c>
      <c r="D253" s="15" t="s">
        <v>18</v>
      </c>
      <c r="E253" s="114" t="s">
        <v>440</v>
      </c>
      <c r="F253" s="109" t="s">
        <v>1152</v>
      </c>
      <c r="H253" s="109" t="s">
        <v>444</v>
      </c>
      <c r="I253" s="121" t="s">
        <v>471</v>
      </c>
      <c r="J253" s="122" t="s">
        <v>243</v>
      </c>
      <c r="K253" s="121">
        <v>100</v>
      </c>
      <c r="L253" s="134">
        <v>2000000</v>
      </c>
      <c r="M253" s="134">
        <v>1490000</v>
      </c>
    </row>
    <row r="254" spans="1:13" ht="30">
      <c r="A254" s="39">
        <f t="shared" si="5"/>
        <v>227</v>
      </c>
      <c r="B254" s="216"/>
      <c r="C254" s="39" t="s">
        <v>1067</v>
      </c>
      <c r="D254" s="15" t="s">
        <v>18</v>
      </c>
      <c r="E254" s="114" t="s">
        <v>440</v>
      </c>
      <c r="F254" s="109" t="s">
        <v>1153</v>
      </c>
      <c r="H254" s="109" t="s">
        <v>1214</v>
      </c>
      <c r="I254" s="121" t="s">
        <v>1265</v>
      </c>
      <c r="J254" s="122" t="s">
        <v>388</v>
      </c>
      <c r="K254" s="121">
        <v>20</v>
      </c>
      <c r="L254" s="134">
        <v>300000</v>
      </c>
      <c r="M254" s="134">
        <v>135540</v>
      </c>
    </row>
    <row r="255" spans="1:13" ht="30">
      <c r="A255" s="39">
        <f t="shared" si="5"/>
        <v>228</v>
      </c>
      <c r="B255" s="216"/>
      <c r="C255" s="39" t="s">
        <v>1068</v>
      </c>
      <c r="D255" s="15" t="s">
        <v>18</v>
      </c>
      <c r="E255" s="114" t="s">
        <v>440</v>
      </c>
      <c r="F255" s="109" t="s">
        <v>1154</v>
      </c>
      <c r="H255" s="109" t="s">
        <v>1215</v>
      </c>
      <c r="I255" s="121" t="s">
        <v>1266</v>
      </c>
      <c r="J255" s="122" t="s">
        <v>388</v>
      </c>
      <c r="K255" s="121">
        <v>6</v>
      </c>
      <c r="L255" s="134">
        <v>3240000</v>
      </c>
      <c r="M255" s="134">
        <v>1254000</v>
      </c>
    </row>
    <row r="256" spans="1:13" ht="30">
      <c r="A256" s="39">
        <f t="shared" si="5"/>
        <v>229</v>
      </c>
      <c r="B256" s="216"/>
      <c r="C256" s="39" t="s">
        <v>1069</v>
      </c>
      <c r="D256" s="15" t="s">
        <v>18</v>
      </c>
      <c r="E256" s="114" t="s">
        <v>440</v>
      </c>
      <c r="F256" s="109" t="s">
        <v>1155</v>
      </c>
      <c r="H256" s="109" t="s">
        <v>1216</v>
      </c>
      <c r="I256" s="121" t="s">
        <v>1267</v>
      </c>
      <c r="J256" s="122" t="s">
        <v>388</v>
      </c>
      <c r="K256" s="121">
        <v>100</v>
      </c>
      <c r="L256" s="134">
        <v>2500000</v>
      </c>
      <c r="M256" s="134">
        <v>725000</v>
      </c>
    </row>
    <row r="257" spans="1:13" ht="45">
      <c r="A257" s="39">
        <f t="shared" si="5"/>
        <v>230</v>
      </c>
      <c r="B257" s="216"/>
      <c r="C257" s="39" t="s">
        <v>1070</v>
      </c>
      <c r="D257" s="15" t="s">
        <v>18</v>
      </c>
      <c r="E257" s="114" t="s">
        <v>440</v>
      </c>
      <c r="F257" s="109" t="s">
        <v>1156</v>
      </c>
      <c r="H257" s="109" t="s">
        <v>1217</v>
      </c>
      <c r="I257" s="121" t="s">
        <v>1268</v>
      </c>
      <c r="J257" s="122" t="s">
        <v>388</v>
      </c>
      <c r="K257" s="121">
        <v>20</v>
      </c>
      <c r="L257" s="134">
        <v>899520</v>
      </c>
      <c r="M257" s="134">
        <v>499520</v>
      </c>
    </row>
    <row r="258" spans="1:13" ht="30">
      <c r="A258" s="39">
        <f t="shared" si="5"/>
        <v>231</v>
      </c>
      <c r="B258" s="216"/>
      <c r="C258" s="39" t="s">
        <v>1071</v>
      </c>
      <c r="D258" s="15" t="s">
        <v>18</v>
      </c>
      <c r="E258" s="114" t="s">
        <v>440</v>
      </c>
      <c r="F258" s="109" t="s">
        <v>1157</v>
      </c>
      <c r="H258" s="109" t="s">
        <v>1218</v>
      </c>
      <c r="I258" s="121" t="s">
        <v>56</v>
      </c>
      <c r="J258" s="122" t="s">
        <v>388</v>
      </c>
      <c r="K258" s="121">
        <v>20</v>
      </c>
      <c r="L258" s="134">
        <v>960000</v>
      </c>
      <c r="M258" s="134">
        <v>497760</v>
      </c>
    </row>
    <row r="259" spans="1:13" ht="30">
      <c r="A259" s="39">
        <f t="shared" si="5"/>
        <v>232</v>
      </c>
      <c r="B259" s="216"/>
      <c r="C259" s="39" t="s">
        <v>1072</v>
      </c>
      <c r="D259" s="15" t="s">
        <v>18</v>
      </c>
      <c r="E259" s="114" t="s">
        <v>440</v>
      </c>
      <c r="F259" s="109" t="s">
        <v>1158</v>
      </c>
      <c r="H259" s="109" t="s">
        <v>1219</v>
      </c>
      <c r="I259" s="121" t="s">
        <v>1269</v>
      </c>
      <c r="J259" s="122" t="s">
        <v>388</v>
      </c>
      <c r="K259" s="121">
        <v>15</v>
      </c>
      <c r="L259" s="134">
        <v>450000</v>
      </c>
      <c r="M259" s="134">
        <v>299970</v>
      </c>
    </row>
    <row r="260" spans="1:13" ht="30">
      <c r="A260" s="39">
        <f t="shared" si="5"/>
        <v>233</v>
      </c>
      <c r="B260" s="216"/>
      <c r="C260" s="39" t="s">
        <v>1073</v>
      </c>
      <c r="D260" s="15" t="s">
        <v>18</v>
      </c>
      <c r="E260" s="114" t="s">
        <v>440</v>
      </c>
      <c r="F260" s="109" t="s">
        <v>1159</v>
      </c>
      <c r="H260" s="109" t="s">
        <v>1220</v>
      </c>
      <c r="I260" s="121" t="s">
        <v>1270</v>
      </c>
      <c r="J260" s="122" t="s">
        <v>494</v>
      </c>
      <c r="K260" s="121">
        <v>50</v>
      </c>
      <c r="L260" s="134">
        <v>325000</v>
      </c>
      <c r="M260" s="134">
        <v>265000</v>
      </c>
    </row>
    <row r="261" spans="1:13" ht="30">
      <c r="A261" s="39">
        <f t="shared" si="5"/>
        <v>234</v>
      </c>
      <c r="B261" s="216"/>
      <c r="C261" s="39" t="s">
        <v>1074</v>
      </c>
      <c r="D261" s="15" t="s">
        <v>18</v>
      </c>
      <c r="E261" s="114" t="s">
        <v>440</v>
      </c>
      <c r="F261" s="109" t="s">
        <v>1160</v>
      </c>
      <c r="H261" s="109" t="s">
        <v>1206</v>
      </c>
      <c r="I261" s="121" t="s">
        <v>1258</v>
      </c>
      <c r="J261" s="122" t="s">
        <v>388</v>
      </c>
      <c r="K261" s="121">
        <v>5</v>
      </c>
      <c r="L261" s="134">
        <v>1495000</v>
      </c>
      <c r="M261" s="134">
        <v>925000</v>
      </c>
    </row>
    <row r="262" spans="1:13" ht="45">
      <c r="A262" s="39">
        <f t="shared" si="5"/>
        <v>235</v>
      </c>
      <c r="B262" s="216"/>
      <c r="C262" s="39" t="s">
        <v>100</v>
      </c>
      <c r="D262" s="15" t="s">
        <v>18</v>
      </c>
      <c r="E262" s="114" t="s">
        <v>440</v>
      </c>
      <c r="F262" s="109" t="s">
        <v>1161</v>
      </c>
      <c r="H262" s="109" t="s">
        <v>1221</v>
      </c>
      <c r="I262" s="121" t="s">
        <v>56</v>
      </c>
      <c r="J262" s="122" t="s">
        <v>499</v>
      </c>
      <c r="K262" s="121">
        <v>100</v>
      </c>
      <c r="L262" s="134">
        <v>1400000</v>
      </c>
      <c r="M262" s="134">
        <v>565600</v>
      </c>
    </row>
    <row r="263" spans="1:13" ht="45">
      <c r="A263" s="39">
        <f t="shared" si="5"/>
        <v>236</v>
      </c>
      <c r="B263" s="216"/>
      <c r="C263" s="39" t="s">
        <v>1075</v>
      </c>
      <c r="D263" s="15" t="s">
        <v>18</v>
      </c>
      <c r="E263" s="114" t="s">
        <v>440</v>
      </c>
      <c r="F263" s="109" t="s">
        <v>1162</v>
      </c>
      <c r="H263" s="109" t="s">
        <v>1222</v>
      </c>
      <c r="I263" s="121" t="s">
        <v>56</v>
      </c>
      <c r="J263" s="122" t="s">
        <v>388</v>
      </c>
      <c r="K263" s="121">
        <v>10</v>
      </c>
      <c r="L263" s="134">
        <v>250000</v>
      </c>
      <c r="M263" s="134">
        <v>200000.1</v>
      </c>
    </row>
    <row r="264" spans="1:13" ht="30">
      <c r="A264" s="39">
        <f t="shared" si="5"/>
        <v>237</v>
      </c>
      <c r="B264" s="216"/>
      <c r="C264" s="39" t="s">
        <v>1041</v>
      </c>
      <c r="D264" s="15" t="s">
        <v>18</v>
      </c>
      <c r="E264" s="114" t="s">
        <v>440</v>
      </c>
      <c r="F264" s="109" t="s">
        <v>1163</v>
      </c>
      <c r="H264" s="109" t="s">
        <v>1223</v>
      </c>
      <c r="I264" s="121" t="s">
        <v>1271</v>
      </c>
      <c r="J264" s="122" t="s">
        <v>388</v>
      </c>
      <c r="K264" s="121">
        <v>20</v>
      </c>
      <c r="L264" s="134">
        <v>30000000</v>
      </c>
      <c r="M264" s="134">
        <v>14900000</v>
      </c>
    </row>
    <row r="265" spans="1:13" ht="30">
      <c r="A265" s="39">
        <f t="shared" si="5"/>
        <v>238</v>
      </c>
      <c r="B265" s="216"/>
      <c r="C265" s="39" t="s">
        <v>756</v>
      </c>
      <c r="D265" s="15" t="s">
        <v>18</v>
      </c>
      <c r="E265" s="114" t="s">
        <v>440</v>
      </c>
      <c r="F265" s="109" t="s">
        <v>1164</v>
      </c>
      <c r="H265" s="109" t="s">
        <v>1224</v>
      </c>
      <c r="I265" s="121" t="s">
        <v>1272</v>
      </c>
      <c r="J265" s="122" t="s">
        <v>388</v>
      </c>
      <c r="K265" s="121">
        <v>10</v>
      </c>
      <c r="L265" s="134">
        <v>1100000</v>
      </c>
      <c r="M265" s="134">
        <v>600000</v>
      </c>
    </row>
    <row r="266" spans="1:13" ht="30">
      <c r="A266" s="39">
        <f t="shared" si="5"/>
        <v>239</v>
      </c>
      <c r="B266" s="216"/>
      <c r="C266" s="39" t="s">
        <v>1055</v>
      </c>
      <c r="D266" s="15" t="s">
        <v>18</v>
      </c>
      <c r="E266" s="114" t="s">
        <v>440</v>
      </c>
      <c r="F266" s="109" t="s">
        <v>1165</v>
      </c>
      <c r="H266" s="109" t="s">
        <v>843</v>
      </c>
      <c r="I266" s="121" t="s">
        <v>876</v>
      </c>
      <c r="J266" s="122" t="s">
        <v>388</v>
      </c>
      <c r="K266" s="121">
        <v>10</v>
      </c>
      <c r="L266" s="134">
        <v>370000</v>
      </c>
      <c r="M266" s="134">
        <v>124890</v>
      </c>
    </row>
    <row r="267" spans="1:13" ht="30">
      <c r="A267" s="39">
        <f t="shared" si="5"/>
        <v>240</v>
      </c>
      <c r="B267" s="216"/>
      <c r="C267" s="39" t="s">
        <v>1056</v>
      </c>
      <c r="D267" s="15" t="s">
        <v>18</v>
      </c>
      <c r="E267" s="114" t="s">
        <v>440</v>
      </c>
      <c r="F267" s="109" t="s">
        <v>1166</v>
      </c>
      <c r="H267" s="109" t="s">
        <v>1225</v>
      </c>
      <c r="I267" s="121" t="s">
        <v>1273</v>
      </c>
      <c r="J267" s="122" t="s">
        <v>388</v>
      </c>
      <c r="K267" s="121">
        <v>600</v>
      </c>
      <c r="L267" s="134">
        <v>1920000</v>
      </c>
      <c r="M267" s="134">
        <v>1199400</v>
      </c>
    </row>
    <row r="268" spans="1:13" ht="30">
      <c r="A268" s="39">
        <f t="shared" si="5"/>
        <v>241</v>
      </c>
      <c r="B268" s="216"/>
      <c r="C268" s="39" t="s">
        <v>253</v>
      </c>
      <c r="D268" s="15" t="s">
        <v>18</v>
      </c>
      <c r="E268" s="114" t="s">
        <v>440</v>
      </c>
      <c r="F268" s="109" t="s">
        <v>1167</v>
      </c>
      <c r="H268" s="109" t="s">
        <v>1226</v>
      </c>
      <c r="I268" s="121" t="s">
        <v>1274</v>
      </c>
      <c r="J268" s="122" t="s">
        <v>388</v>
      </c>
      <c r="K268" s="121">
        <v>30</v>
      </c>
      <c r="L268" s="134">
        <v>1050000</v>
      </c>
      <c r="M268" s="134">
        <v>750000</v>
      </c>
    </row>
    <row r="269" spans="1:13" ht="30">
      <c r="A269" s="39">
        <f t="shared" si="5"/>
        <v>242</v>
      </c>
      <c r="B269" s="216"/>
      <c r="C269" s="39" t="s">
        <v>728</v>
      </c>
      <c r="D269" s="15" t="s">
        <v>18</v>
      </c>
      <c r="E269" s="114" t="s">
        <v>440</v>
      </c>
      <c r="F269" s="109" t="s">
        <v>1168</v>
      </c>
      <c r="H269" s="109" t="s">
        <v>843</v>
      </c>
      <c r="I269" s="121" t="s">
        <v>876</v>
      </c>
      <c r="J269" s="122" t="s">
        <v>241</v>
      </c>
      <c r="K269" s="121">
        <v>10</v>
      </c>
      <c r="L269" s="134">
        <v>820000</v>
      </c>
      <c r="M269" s="134">
        <v>489990</v>
      </c>
    </row>
    <row r="270" spans="1:13" ht="30">
      <c r="A270" s="39">
        <f t="shared" si="5"/>
        <v>243</v>
      </c>
      <c r="B270" s="216"/>
      <c r="C270" s="39" t="s">
        <v>1076</v>
      </c>
      <c r="D270" s="15" t="s">
        <v>18</v>
      </c>
      <c r="E270" s="114" t="s">
        <v>440</v>
      </c>
      <c r="F270" s="109" t="s">
        <v>1169</v>
      </c>
      <c r="H270" s="109" t="s">
        <v>843</v>
      </c>
      <c r="I270" s="121" t="s">
        <v>876</v>
      </c>
      <c r="J270" s="122" t="s">
        <v>494</v>
      </c>
      <c r="K270" s="121">
        <v>10</v>
      </c>
      <c r="L270" s="134">
        <v>780000</v>
      </c>
      <c r="M270" s="134">
        <v>489990</v>
      </c>
    </row>
    <row r="271" spans="1:13" ht="30">
      <c r="A271" s="39">
        <f t="shared" si="5"/>
        <v>244</v>
      </c>
      <c r="B271" s="216"/>
      <c r="C271" s="39" t="s">
        <v>720</v>
      </c>
      <c r="D271" s="15" t="s">
        <v>18</v>
      </c>
      <c r="E271" s="114" t="s">
        <v>440</v>
      </c>
      <c r="F271" s="109" t="s">
        <v>1170</v>
      </c>
      <c r="H271" s="109" t="s">
        <v>1227</v>
      </c>
      <c r="I271" s="121" t="s">
        <v>1275</v>
      </c>
      <c r="J271" s="122" t="s">
        <v>388</v>
      </c>
      <c r="K271" s="121">
        <v>50</v>
      </c>
      <c r="L271" s="134">
        <v>487500</v>
      </c>
      <c r="M271" s="134">
        <v>230000</v>
      </c>
    </row>
    <row r="272" spans="1:13" ht="30">
      <c r="A272" s="39">
        <f t="shared" si="5"/>
        <v>245</v>
      </c>
      <c r="B272" s="216"/>
      <c r="C272" s="39" t="s">
        <v>720</v>
      </c>
      <c r="D272" s="15" t="s">
        <v>18</v>
      </c>
      <c r="E272" s="114" t="s">
        <v>440</v>
      </c>
      <c r="F272" s="109" t="s">
        <v>1171</v>
      </c>
      <c r="H272" s="109" t="s">
        <v>226</v>
      </c>
      <c r="I272" s="121" t="s">
        <v>236</v>
      </c>
      <c r="J272" s="122" t="s">
        <v>498</v>
      </c>
      <c r="K272" s="121">
        <v>50</v>
      </c>
      <c r="L272" s="134">
        <v>292500</v>
      </c>
      <c r="M272" s="134">
        <v>212800</v>
      </c>
    </row>
    <row r="273" spans="1:13" ht="45">
      <c r="A273" s="150">
        <f t="shared" si="5"/>
        <v>246</v>
      </c>
      <c r="B273" s="216"/>
      <c r="C273" s="150" t="s">
        <v>1077</v>
      </c>
      <c r="D273" s="151" t="s">
        <v>18</v>
      </c>
      <c r="E273" s="152" t="s">
        <v>440</v>
      </c>
      <c r="F273" s="115" t="s">
        <v>1172</v>
      </c>
      <c r="H273" s="109" t="s">
        <v>1228</v>
      </c>
      <c r="I273" s="121" t="s">
        <v>1276</v>
      </c>
      <c r="J273" s="122" t="s">
        <v>244</v>
      </c>
      <c r="K273" s="121">
        <v>100</v>
      </c>
      <c r="L273" s="134">
        <v>392000</v>
      </c>
      <c r="M273" s="134">
        <v>249000</v>
      </c>
    </row>
    <row r="274" spans="1:13" ht="45">
      <c r="A274" s="39">
        <f t="shared" si="5"/>
        <v>247</v>
      </c>
      <c r="B274" s="216"/>
      <c r="C274" s="150" t="s">
        <v>1278</v>
      </c>
      <c r="D274" s="15" t="s">
        <v>18</v>
      </c>
      <c r="E274" s="114" t="s">
        <v>1279</v>
      </c>
      <c r="F274" s="122">
        <v>23110012304098</v>
      </c>
      <c r="H274" s="109" t="s">
        <v>1280</v>
      </c>
      <c r="I274" s="121" t="s">
        <v>1281</v>
      </c>
      <c r="J274" s="122" t="s">
        <v>1282</v>
      </c>
      <c r="K274" s="121">
        <v>100</v>
      </c>
      <c r="L274" s="134">
        <v>14672000</v>
      </c>
      <c r="M274" s="134">
        <v>1467200000</v>
      </c>
    </row>
    <row r="275" spans="1:13" ht="45">
      <c r="A275" s="150">
        <f t="shared" si="5"/>
        <v>248</v>
      </c>
      <c r="B275" s="216"/>
      <c r="C275" s="150" t="s">
        <v>1283</v>
      </c>
      <c r="D275" s="15" t="s">
        <v>18</v>
      </c>
      <c r="E275" s="114" t="s">
        <v>1279</v>
      </c>
      <c r="F275" s="122">
        <v>23110012304116</v>
      </c>
      <c r="H275" s="109" t="s">
        <v>1280</v>
      </c>
      <c r="I275" s="121" t="s">
        <v>1281</v>
      </c>
      <c r="J275" s="122" t="s">
        <v>388</v>
      </c>
      <c r="K275" s="121">
        <v>100</v>
      </c>
      <c r="L275" s="134">
        <v>5881904</v>
      </c>
      <c r="M275" s="134">
        <v>588190400</v>
      </c>
    </row>
    <row r="276" spans="1:13" ht="45">
      <c r="A276" s="39">
        <f t="shared" si="5"/>
        <v>249</v>
      </c>
      <c r="B276" s="216"/>
      <c r="C276" s="150" t="s">
        <v>1286</v>
      </c>
      <c r="D276" s="15" t="s">
        <v>18</v>
      </c>
      <c r="E276" s="114" t="s">
        <v>1279</v>
      </c>
      <c r="F276" s="122">
        <v>23110012303346</v>
      </c>
      <c r="H276" s="109" t="s">
        <v>1285</v>
      </c>
      <c r="I276" s="121" t="s">
        <v>1284</v>
      </c>
      <c r="J276" s="122" t="s">
        <v>1287</v>
      </c>
      <c r="K276" s="121">
        <v>100</v>
      </c>
      <c r="L276" s="134">
        <v>5094108.36</v>
      </c>
      <c r="M276" s="134">
        <v>509410836</v>
      </c>
    </row>
    <row r="277" spans="1:13" ht="45">
      <c r="A277" s="150">
        <f t="shared" si="5"/>
        <v>250</v>
      </c>
      <c r="B277" s="217"/>
      <c r="C277" s="150" t="s">
        <v>1288</v>
      </c>
      <c r="D277" s="15" t="s">
        <v>18</v>
      </c>
      <c r="E277" s="114" t="s">
        <v>1279</v>
      </c>
      <c r="F277" s="122">
        <v>23110012333518</v>
      </c>
      <c r="H277" s="109" t="s">
        <v>1289</v>
      </c>
      <c r="I277" s="121" t="s">
        <v>1290</v>
      </c>
      <c r="J277" s="122" t="s">
        <v>388</v>
      </c>
      <c r="K277" s="121">
        <v>100</v>
      </c>
      <c r="L277" s="134">
        <v>5950560</v>
      </c>
      <c r="M277" s="134">
        <v>595056000</v>
      </c>
    </row>
    <row r="278" spans="1:13" ht="15">
      <c r="A278" s="41"/>
      <c r="B278" s="41"/>
      <c r="C278" s="41"/>
      <c r="D278" s="41"/>
      <c r="E278" s="41"/>
      <c r="F278" s="122"/>
      <c r="H278" s="109"/>
      <c r="I278" s="121"/>
      <c r="J278" s="122"/>
      <c r="K278" s="121"/>
      <c r="L278" s="134"/>
      <c r="M278" s="134"/>
    </row>
  </sheetData>
  <sheetProtection/>
  <mergeCells count="16">
    <mergeCell ref="B178:B277"/>
    <mergeCell ref="A4:A5"/>
    <mergeCell ref="B4:B5"/>
    <mergeCell ref="C4:C5"/>
    <mergeCell ref="D4:D5"/>
    <mergeCell ref="B6:B26"/>
    <mergeCell ref="E4:E5"/>
    <mergeCell ref="B87:B177"/>
    <mergeCell ref="B28:B86"/>
    <mergeCell ref="B2:M2"/>
    <mergeCell ref="K4:K5"/>
    <mergeCell ref="L4:L5"/>
    <mergeCell ref="M4:M5"/>
    <mergeCell ref="F4:F5"/>
    <mergeCell ref="H4:I4"/>
    <mergeCell ref="J4:J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4"/>
  </sheetPr>
  <dimension ref="A1:I29"/>
  <sheetViews>
    <sheetView zoomScalePageLayoutView="0" workbookViewId="0" topLeftCell="A10">
      <selection activeCell="A1" sqref="A1:IV16384"/>
    </sheetView>
  </sheetViews>
  <sheetFormatPr defaultColWidth="9.00390625" defaultRowHeight="15"/>
  <cols>
    <col min="1" max="1" width="8.57421875" style="17" customWidth="1"/>
    <col min="2" max="2" width="4.00390625" style="17" customWidth="1"/>
    <col min="3" max="3" width="15.7109375" style="17" bestFit="1" customWidth="1"/>
    <col min="4" max="4" width="35.8515625" style="17" customWidth="1"/>
    <col min="5" max="5" width="13.8515625" style="17" customWidth="1"/>
    <col min="6" max="6" width="19.140625" style="17" customWidth="1"/>
    <col min="7" max="7" width="16.421875" style="17" customWidth="1"/>
    <col min="8" max="8" width="15.421875" style="17" customWidth="1"/>
    <col min="9" max="9" width="14.421875" style="17" customWidth="1"/>
    <col min="10" max="16384" width="9.00390625" style="17" customWidth="1"/>
  </cols>
  <sheetData>
    <row r="1" spans="1:9" ht="36" customHeight="1">
      <c r="A1" s="227" t="s">
        <v>1021</v>
      </c>
      <c r="B1" s="227"/>
      <c r="C1" s="227"/>
      <c r="D1" s="227"/>
      <c r="E1" s="227"/>
      <c r="F1" s="227"/>
      <c r="G1" s="227"/>
      <c r="H1" s="227"/>
      <c r="I1" s="227"/>
    </row>
    <row r="2" spans="1:9" ht="50.25" customHeight="1">
      <c r="A2" s="227" t="s">
        <v>1022</v>
      </c>
      <c r="B2" s="227"/>
      <c r="C2" s="227"/>
      <c r="D2" s="227"/>
      <c r="E2" s="227"/>
      <c r="F2" s="227"/>
      <c r="G2" s="227"/>
      <c r="H2" s="227"/>
      <c r="I2" s="227"/>
    </row>
    <row r="4" spans="1:9" ht="31.5" customHeight="1">
      <c r="A4" s="222" t="s">
        <v>21</v>
      </c>
      <c r="B4" s="228" t="s">
        <v>0</v>
      </c>
      <c r="C4" s="222" t="s">
        <v>21</v>
      </c>
      <c r="D4" s="222" t="s">
        <v>40</v>
      </c>
      <c r="E4" s="222" t="s">
        <v>29</v>
      </c>
      <c r="F4" s="222" t="s">
        <v>30</v>
      </c>
      <c r="G4" s="223" t="s">
        <v>32</v>
      </c>
      <c r="H4" s="223"/>
      <c r="I4" s="224" t="s">
        <v>41</v>
      </c>
    </row>
    <row r="5" spans="1:9" ht="45.75" customHeight="1">
      <c r="A5" s="222"/>
      <c r="B5" s="229"/>
      <c r="C5" s="222"/>
      <c r="D5" s="222"/>
      <c r="E5" s="222"/>
      <c r="F5" s="222"/>
      <c r="G5" s="141" t="s">
        <v>33</v>
      </c>
      <c r="H5" s="141" t="s">
        <v>34</v>
      </c>
      <c r="I5" s="225"/>
    </row>
    <row r="6" spans="1:9" ht="15">
      <c r="A6" s="17" t="s">
        <v>27</v>
      </c>
      <c r="B6" s="31">
        <v>1</v>
      </c>
      <c r="C6" s="18">
        <v>2023</v>
      </c>
      <c r="D6" s="18"/>
      <c r="E6" s="18"/>
      <c r="F6" s="18"/>
      <c r="G6" s="18"/>
      <c r="H6" s="18"/>
      <c r="I6" s="20"/>
    </row>
    <row r="7" spans="1:9" ht="15">
      <c r="A7" s="32" t="s">
        <v>43</v>
      </c>
      <c r="B7" s="18">
        <v>1</v>
      </c>
      <c r="C7" s="18">
        <v>2023</v>
      </c>
      <c r="D7" s="18"/>
      <c r="E7" s="18"/>
      <c r="F7" s="18"/>
      <c r="G7" s="18"/>
      <c r="H7" s="18"/>
      <c r="I7" s="20"/>
    </row>
    <row r="8" spans="1:9" ht="90">
      <c r="A8" s="219" t="s">
        <v>51</v>
      </c>
      <c r="B8" s="18">
        <v>1</v>
      </c>
      <c r="C8" s="18">
        <v>2023</v>
      </c>
      <c r="D8" s="18" t="s">
        <v>695</v>
      </c>
      <c r="E8" s="18" t="s">
        <v>696</v>
      </c>
      <c r="F8" s="18" t="s">
        <v>697</v>
      </c>
      <c r="G8" s="18" t="s">
        <v>698</v>
      </c>
      <c r="H8" s="18">
        <v>309365496</v>
      </c>
      <c r="I8" s="20">
        <v>857815799</v>
      </c>
    </row>
    <row r="9" spans="1:9" ht="30">
      <c r="A9" s="220"/>
      <c r="B9" s="18">
        <v>2</v>
      </c>
      <c r="C9" s="18">
        <v>2023</v>
      </c>
      <c r="D9" s="18" t="s">
        <v>699</v>
      </c>
      <c r="E9" s="18" t="s">
        <v>696</v>
      </c>
      <c r="F9" s="18" t="s">
        <v>697</v>
      </c>
      <c r="G9" s="18" t="s">
        <v>700</v>
      </c>
      <c r="H9" s="18">
        <v>307253004</v>
      </c>
      <c r="I9" s="20">
        <v>319200000</v>
      </c>
    </row>
    <row r="10" spans="1:9" ht="105">
      <c r="A10" s="220"/>
      <c r="B10" s="18">
        <v>3</v>
      </c>
      <c r="C10" s="18">
        <v>2023</v>
      </c>
      <c r="D10" s="18" t="s">
        <v>701</v>
      </c>
      <c r="E10" s="18" t="s">
        <v>696</v>
      </c>
      <c r="F10" s="18" t="s">
        <v>697</v>
      </c>
      <c r="G10" s="18" t="s">
        <v>702</v>
      </c>
      <c r="H10" s="18">
        <v>304413566</v>
      </c>
      <c r="I10" s="20">
        <v>290000000</v>
      </c>
    </row>
    <row r="11" spans="1:9" ht="45">
      <c r="A11" s="220"/>
      <c r="B11" s="18">
        <v>4</v>
      </c>
      <c r="C11" s="18">
        <v>2023</v>
      </c>
      <c r="D11" s="18" t="s">
        <v>703</v>
      </c>
      <c r="E11" s="18" t="s">
        <v>696</v>
      </c>
      <c r="F11" s="18" t="s">
        <v>697</v>
      </c>
      <c r="G11" s="18" t="s">
        <v>704</v>
      </c>
      <c r="H11" s="18">
        <v>203085346</v>
      </c>
      <c r="I11" s="20">
        <v>412026396</v>
      </c>
    </row>
    <row r="12" spans="1:9" ht="45">
      <c r="A12" s="220"/>
      <c r="B12" s="18">
        <v>5</v>
      </c>
      <c r="C12" s="18">
        <v>2023</v>
      </c>
      <c r="D12" s="18" t="s">
        <v>705</v>
      </c>
      <c r="E12" s="18" t="s">
        <v>696</v>
      </c>
      <c r="F12" s="18" t="s">
        <v>697</v>
      </c>
      <c r="G12" s="18" t="s">
        <v>706</v>
      </c>
      <c r="H12" s="18">
        <v>305825654</v>
      </c>
      <c r="I12" s="20">
        <v>537040000</v>
      </c>
    </row>
    <row r="13" spans="1:9" ht="105">
      <c r="A13" s="220"/>
      <c r="B13" s="18">
        <v>6</v>
      </c>
      <c r="C13" s="18">
        <v>2023</v>
      </c>
      <c r="D13" s="18" t="s">
        <v>707</v>
      </c>
      <c r="E13" s="18" t="s">
        <v>696</v>
      </c>
      <c r="F13" s="18" t="s">
        <v>697</v>
      </c>
      <c r="G13" s="18" t="s">
        <v>708</v>
      </c>
      <c r="H13" s="18">
        <v>302491418</v>
      </c>
      <c r="I13" s="20">
        <v>1565000000</v>
      </c>
    </row>
    <row r="14" spans="1:9" ht="105">
      <c r="A14" s="220"/>
      <c r="B14" s="18">
        <v>7</v>
      </c>
      <c r="C14" s="18">
        <v>2023</v>
      </c>
      <c r="D14" s="18" t="s">
        <v>709</v>
      </c>
      <c r="E14" s="18" t="s">
        <v>696</v>
      </c>
      <c r="F14" s="18" t="s">
        <v>697</v>
      </c>
      <c r="G14" s="18" t="s">
        <v>710</v>
      </c>
      <c r="H14" s="18">
        <v>305143356</v>
      </c>
      <c r="I14" s="20">
        <v>672255990</v>
      </c>
    </row>
    <row r="15" spans="1:9" ht="75">
      <c r="A15" s="221"/>
      <c r="B15" s="18">
        <v>8</v>
      </c>
      <c r="C15" s="18">
        <v>2023</v>
      </c>
      <c r="D15" s="18" t="s">
        <v>711</v>
      </c>
      <c r="E15" s="18" t="s">
        <v>696</v>
      </c>
      <c r="F15" s="18" t="s">
        <v>697</v>
      </c>
      <c r="G15" s="18" t="s">
        <v>710</v>
      </c>
      <c r="H15" s="18">
        <v>305143356</v>
      </c>
      <c r="I15" s="20">
        <v>1859200000</v>
      </c>
    </row>
    <row r="16" spans="1:9" ht="15" hidden="1">
      <c r="A16" s="32" t="s">
        <v>107</v>
      </c>
      <c r="B16" s="18">
        <v>1</v>
      </c>
      <c r="C16" s="18">
        <v>2023</v>
      </c>
      <c r="D16" s="18"/>
      <c r="E16" s="18"/>
      <c r="F16" s="18"/>
      <c r="G16" s="18"/>
      <c r="H16" s="18"/>
      <c r="I16" s="20"/>
    </row>
    <row r="17" spans="1:9" s="177" customFormat="1" ht="67.5">
      <c r="A17" s="226" t="s">
        <v>107</v>
      </c>
      <c r="B17" s="16">
        <v>1</v>
      </c>
      <c r="C17" s="16">
        <v>2023</v>
      </c>
      <c r="D17" s="175" t="s">
        <v>1498</v>
      </c>
      <c r="E17" s="16" t="s">
        <v>696</v>
      </c>
      <c r="F17" s="16" t="s">
        <v>697</v>
      </c>
      <c r="G17" s="16" t="s">
        <v>1499</v>
      </c>
      <c r="H17" s="16">
        <v>306271213</v>
      </c>
      <c r="I17" s="176">
        <v>1575000</v>
      </c>
    </row>
    <row r="18" spans="1:9" s="177" customFormat="1" ht="102">
      <c r="A18" s="226"/>
      <c r="B18" s="16">
        <v>2</v>
      </c>
      <c r="C18" s="16">
        <v>2023</v>
      </c>
      <c r="D18" s="166" t="s">
        <v>1500</v>
      </c>
      <c r="E18" s="16" t="s">
        <v>696</v>
      </c>
      <c r="F18" s="16" t="s">
        <v>697</v>
      </c>
      <c r="G18" s="162" t="s">
        <v>1457</v>
      </c>
      <c r="H18" s="162">
        <v>306308440</v>
      </c>
      <c r="I18" s="172">
        <v>332999.999</v>
      </c>
    </row>
    <row r="19" spans="1:9" s="177" customFormat="1" ht="51">
      <c r="A19" s="226"/>
      <c r="B19" s="16">
        <v>3</v>
      </c>
      <c r="C19" s="16">
        <v>2023</v>
      </c>
      <c r="D19" s="166" t="s">
        <v>1501</v>
      </c>
      <c r="E19" s="16" t="s">
        <v>696</v>
      </c>
      <c r="F19" s="16" t="s">
        <v>697</v>
      </c>
      <c r="G19" s="168" t="s">
        <v>1495</v>
      </c>
      <c r="H19" s="168">
        <v>305143356</v>
      </c>
      <c r="I19" s="167">
        <v>2895200</v>
      </c>
    </row>
    <row r="20" spans="1:9" s="177" customFormat="1" ht="63.75">
      <c r="A20" s="226"/>
      <c r="B20" s="16">
        <v>4</v>
      </c>
      <c r="C20" s="16">
        <v>2023</v>
      </c>
      <c r="D20" s="166" t="s">
        <v>1502</v>
      </c>
      <c r="E20" s="16" t="s">
        <v>696</v>
      </c>
      <c r="F20" s="16" t="s">
        <v>697</v>
      </c>
      <c r="G20" s="162" t="s">
        <v>1457</v>
      </c>
      <c r="H20" s="162">
        <v>306308440</v>
      </c>
      <c r="I20" s="172">
        <v>101500</v>
      </c>
    </row>
    <row r="21" spans="1:9" s="177" customFormat="1" ht="63.75">
      <c r="A21" s="226"/>
      <c r="B21" s="16">
        <v>5</v>
      </c>
      <c r="C21" s="16">
        <v>2023</v>
      </c>
      <c r="D21" s="166" t="s">
        <v>1503</v>
      </c>
      <c r="E21" s="16" t="s">
        <v>696</v>
      </c>
      <c r="F21" s="16" t="s">
        <v>697</v>
      </c>
      <c r="G21" s="162" t="s">
        <v>1504</v>
      </c>
      <c r="H21" s="162">
        <v>30609152</v>
      </c>
      <c r="I21" s="172">
        <v>367000</v>
      </c>
    </row>
    <row r="22" spans="1:9" s="177" customFormat="1" ht="89.25">
      <c r="A22" s="226"/>
      <c r="B22" s="16">
        <v>6</v>
      </c>
      <c r="C22" s="16"/>
      <c r="D22" s="166" t="s">
        <v>1505</v>
      </c>
      <c r="E22" s="16" t="s">
        <v>696</v>
      </c>
      <c r="F22" s="16" t="s">
        <v>697</v>
      </c>
      <c r="G22" s="162" t="s">
        <v>1504</v>
      </c>
      <c r="H22" s="162">
        <v>30609152</v>
      </c>
      <c r="I22" s="172">
        <v>1128000</v>
      </c>
    </row>
    <row r="23" spans="1:9" s="177" customFormat="1" ht="102">
      <c r="A23" s="226"/>
      <c r="B23" s="16">
        <v>7</v>
      </c>
      <c r="C23" s="16"/>
      <c r="D23" s="166" t="s">
        <v>1506</v>
      </c>
      <c r="E23" s="16" t="s">
        <v>696</v>
      </c>
      <c r="F23" s="16" t="s">
        <v>697</v>
      </c>
      <c r="G23" s="162" t="s">
        <v>1457</v>
      </c>
      <c r="H23" s="162">
        <v>306308440</v>
      </c>
      <c r="I23" s="172">
        <v>2678400</v>
      </c>
    </row>
    <row r="24" spans="1:9" s="177" customFormat="1" ht="63.75">
      <c r="A24" s="226"/>
      <c r="B24" s="16">
        <v>8</v>
      </c>
      <c r="C24" s="16"/>
      <c r="D24" s="166" t="s">
        <v>1507</v>
      </c>
      <c r="E24" s="16" t="s">
        <v>696</v>
      </c>
      <c r="F24" s="16" t="s">
        <v>697</v>
      </c>
      <c r="G24" s="162" t="s">
        <v>1508</v>
      </c>
      <c r="H24" s="162">
        <v>201078269</v>
      </c>
      <c r="I24" s="172">
        <v>4968600</v>
      </c>
    </row>
    <row r="25" spans="1:9" s="177" customFormat="1" ht="63.75">
      <c r="A25" s="226"/>
      <c r="B25" s="16">
        <v>9</v>
      </c>
      <c r="C25" s="16"/>
      <c r="D25" s="166" t="s">
        <v>1494</v>
      </c>
      <c r="E25" s="16" t="s">
        <v>696</v>
      </c>
      <c r="F25" s="16" t="s">
        <v>697</v>
      </c>
      <c r="G25" s="168" t="s">
        <v>1495</v>
      </c>
      <c r="H25" s="168">
        <v>305143356</v>
      </c>
      <c r="I25" s="167">
        <v>2199680</v>
      </c>
    </row>
    <row r="26" spans="1:9" s="177" customFormat="1" ht="102">
      <c r="A26" s="226"/>
      <c r="B26" s="16">
        <v>10</v>
      </c>
      <c r="C26" s="16"/>
      <c r="D26" s="166" t="s">
        <v>1496</v>
      </c>
      <c r="E26" s="16" t="s">
        <v>696</v>
      </c>
      <c r="F26" s="16" t="s">
        <v>697</v>
      </c>
      <c r="G26" s="168" t="s">
        <v>1495</v>
      </c>
      <c r="H26" s="168">
        <v>305143356</v>
      </c>
      <c r="I26" s="172">
        <v>1395200</v>
      </c>
    </row>
    <row r="27" spans="1:9" s="177" customFormat="1" ht="89.25">
      <c r="A27" s="226"/>
      <c r="B27" s="16">
        <v>11</v>
      </c>
      <c r="C27" s="16"/>
      <c r="D27" s="166" t="s">
        <v>1497</v>
      </c>
      <c r="E27" s="16" t="s">
        <v>696</v>
      </c>
      <c r="F27" s="16" t="s">
        <v>697</v>
      </c>
      <c r="G27" s="168" t="s">
        <v>1495</v>
      </c>
      <c r="H27" s="168">
        <v>305143356</v>
      </c>
      <c r="I27" s="172">
        <v>1064000</v>
      </c>
    </row>
    <row r="29" spans="1:9" ht="30" customHeight="1">
      <c r="A29" s="218" t="s">
        <v>42</v>
      </c>
      <c r="B29" s="218"/>
      <c r="C29" s="218"/>
      <c r="D29" s="218"/>
      <c r="E29" s="218"/>
      <c r="F29" s="218"/>
      <c r="G29" s="218"/>
      <c r="H29" s="218"/>
      <c r="I29" s="218"/>
    </row>
  </sheetData>
  <sheetProtection/>
  <mergeCells count="13">
    <mergeCell ref="A1:I1"/>
    <mergeCell ref="A2:I2"/>
    <mergeCell ref="A4:A5"/>
    <mergeCell ref="B4:B5"/>
    <mergeCell ref="C4:C5"/>
    <mergeCell ref="D4:D5"/>
    <mergeCell ref="A29:I29"/>
    <mergeCell ref="A8:A15"/>
    <mergeCell ref="E4:E5"/>
    <mergeCell ref="F4:F5"/>
    <mergeCell ref="G4:H4"/>
    <mergeCell ref="I4:I5"/>
    <mergeCell ref="A17:A2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4"/>
  </sheetPr>
  <dimension ref="A1:L46"/>
  <sheetViews>
    <sheetView zoomScale="130" zoomScaleNormal="130" zoomScalePageLayoutView="0" workbookViewId="0" topLeftCell="A19">
      <selection activeCell="A1" sqref="A1:IV16384"/>
    </sheetView>
  </sheetViews>
  <sheetFormatPr defaultColWidth="9.140625" defaultRowHeight="15"/>
  <cols>
    <col min="1" max="1" width="9.7109375" style="4" customWidth="1"/>
    <col min="2" max="2" width="4.28125" style="4" bestFit="1" customWidth="1"/>
    <col min="3" max="3" width="23.7109375" style="30" customWidth="1"/>
    <col min="4" max="4" width="9.8515625" style="4" customWidth="1"/>
    <col min="5" max="5" width="11.421875" style="4" customWidth="1"/>
    <col min="6" max="6" width="14.421875" style="4" customWidth="1"/>
    <col min="7" max="7" width="15.57421875" style="4" customWidth="1"/>
    <col min="8" max="8" width="14.28125" style="4" bestFit="1" customWidth="1"/>
    <col min="9" max="9" width="14.421875" style="4" customWidth="1"/>
    <col min="10" max="10" width="15.00390625" style="4" customWidth="1"/>
    <col min="11" max="11" width="23.140625" style="4" customWidth="1"/>
    <col min="12" max="12" width="22.00390625" style="30" customWidth="1"/>
    <col min="13" max="16384" width="9.140625" style="4" customWidth="1"/>
  </cols>
  <sheetData>
    <row r="1" spans="1:12" ht="43.5" customHeight="1">
      <c r="A1" s="234" t="s">
        <v>1023</v>
      </c>
      <c r="B1" s="234"/>
      <c r="C1" s="234"/>
      <c r="D1" s="234"/>
      <c r="E1" s="234"/>
      <c r="F1" s="234"/>
      <c r="G1" s="234"/>
      <c r="H1" s="234"/>
      <c r="I1" s="234"/>
      <c r="J1" s="234"/>
      <c r="K1" s="234"/>
      <c r="L1" s="234"/>
    </row>
    <row r="2" spans="1:12" ht="21.75" customHeight="1">
      <c r="A2" s="189" t="s">
        <v>21</v>
      </c>
      <c r="B2" s="189" t="s">
        <v>0</v>
      </c>
      <c r="C2" s="184" t="s">
        <v>181</v>
      </c>
      <c r="D2" s="184" t="s">
        <v>182</v>
      </c>
      <c r="E2" s="184" t="s">
        <v>183</v>
      </c>
      <c r="F2" s="184" t="s">
        <v>46</v>
      </c>
      <c r="G2" s="184" t="s">
        <v>184</v>
      </c>
      <c r="H2" s="184"/>
      <c r="I2" s="189" t="s">
        <v>185</v>
      </c>
      <c r="J2" s="189" t="s">
        <v>186</v>
      </c>
      <c r="K2" s="184" t="s">
        <v>187</v>
      </c>
      <c r="L2" s="184" t="s">
        <v>188</v>
      </c>
    </row>
    <row r="3" spans="1:12" ht="110.25">
      <c r="A3" s="190"/>
      <c r="B3" s="190"/>
      <c r="C3" s="184"/>
      <c r="D3" s="184"/>
      <c r="E3" s="184"/>
      <c r="F3" s="184"/>
      <c r="G3" s="139" t="s">
        <v>189</v>
      </c>
      <c r="H3" s="139" t="s">
        <v>190</v>
      </c>
      <c r="I3" s="190"/>
      <c r="J3" s="190"/>
      <c r="K3" s="184"/>
      <c r="L3" s="184"/>
    </row>
    <row r="4" spans="1:12" ht="15.75">
      <c r="A4" s="193" t="s">
        <v>27</v>
      </c>
      <c r="B4" s="53" t="s">
        <v>191</v>
      </c>
      <c r="C4" s="22" t="s">
        <v>196</v>
      </c>
      <c r="D4" s="139"/>
      <c r="E4" s="139"/>
      <c r="F4" s="139"/>
      <c r="G4" s="139"/>
      <c r="H4" s="139"/>
      <c r="I4" s="140"/>
      <c r="J4" s="140"/>
      <c r="K4" s="139"/>
      <c r="L4" s="139"/>
    </row>
    <row r="5" spans="1:12" ht="47.25">
      <c r="A5" s="194"/>
      <c r="B5" s="24">
        <v>1</v>
      </c>
      <c r="C5" s="137" t="s">
        <v>198</v>
      </c>
      <c r="D5" s="24">
        <v>2023</v>
      </c>
      <c r="E5" s="24">
        <v>1</v>
      </c>
      <c r="F5" s="24" t="s">
        <v>193</v>
      </c>
      <c r="G5" s="33">
        <v>10639869.4</v>
      </c>
      <c r="H5" s="33">
        <v>0</v>
      </c>
      <c r="I5" s="33">
        <v>0</v>
      </c>
      <c r="J5" s="33">
        <v>0</v>
      </c>
      <c r="K5" s="33">
        <v>0</v>
      </c>
      <c r="L5" s="3" t="s">
        <v>194</v>
      </c>
    </row>
    <row r="6" spans="1:12" ht="47.25">
      <c r="A6" s="194"/>
      <c r="B6" s="24">
        <v>2</v>
      </c>
      <c r="C6" s="137" t="s">
        <v>197</v>
      </c>
      <c r="D6" s="24">
        <v>2023</v>
      </c>
      <c r="E6" s="24">
        <v>1</v>
      </c>
      <c r="F6" s="24" t="s">
        <v>193</v>
      </c>
      <c r="G6" s="34">
        <v>4091375.55</v>
      </c>
      <c r="H6" s="33">
        <v>0</v>
      </c>
      <c r="I6" s="33">
        <v>0</v>
      </c>
      <c r="J6" s="33">
        <v>0</v>
      </c>
      <c r="K6" s="33">
        <v>0</v>
      </c>
      <c r="L6" s="3" t="s">
        <v>194</v>
      </c>
    </row>
    <row r="7" spans="1:12" ht="38.25">
      <c r="A7" s="194"/>
      <c r="B7" s="24">
        <v>3</v>
      </c>
      <c r="C7" s="137" t="s">
        <v>263</v>
      </c>
      <c r="D7" s="24">
        <v>2023</v>
      </c>
      <c r="E7" s="24">
        <v>1</v>
      </c>
      <c r="F7" s="24" t="s">
        <v>193</v>
      </c>
      <c r="G7" s="34">
        <v>1808957.5</v>
      </c>
      <c r="H7" s="33">
        <v>0</v>
      </c>
      <c r="I7" s="33">
        <v>0</v>
      </c>
      <c r="J7" s="33">
        <v>0</v>
      </c>
      <c r="K7" s="33">
        <v>0</v>
      </c>
      <c r="L7" s="3" t="s">
        <v>194</v>
      </c>
    </row>
    <row r="8" spans="1:12" ht="63">
      <c r="A8" s="194"/>
      <c r="B8" s="24">
        <v>4</v>
      </c>
      <c r="C8" s="137" t="s">
        <v>264</v>
      </c>
      <c r="D8" s="24">
        <v>2023</v>
      </c>
      <c r="E8" s="24">
        <v>1</v>
      </c>
      <c r="F8" s="24" t="s">
        <v>193</v>
      </c>
      <c r="G8" s="34">
        <v>4493654.175</v>
      </c>
      <c r="H8" s="33">
        <v>0</v>
      </c>
      <c r="I8" s="33">
        <v>0</v>
      </c>
      <c r="J8" s="33">
        <v>0</v>
      </c>
      <c r="K8" s="33">
        <v>0</v>
      </c>
      <c r="L8" s="3" t="s">
        <v>194</v>
      </c>
    </row>
    <row r="9" spans="1:12" ht="47.25">
      <c r="A9" s="194"/>
      <c r="B9" s="24">
        <v>5</v>
      </c>
      <c r="C9" s="137" t="s">
        <v>199</v>
      </c>
      <c r="D9" s="24">
        <v>2023</v>
      </c>
      <c r="E9" s="24">
        <v>1</v>
      </c>
      <c r="F9" s="24" t="s">
        <v>193</v>
      </c>
      <c r="G9" s="34">
        <v>13966143.33</v>
      </c>
      <c r="H9" s="33">
        <v>0</v>
      </c>
      <c r="I9" s="33">
        <v>0</v>
      </c>
      <c r="J9" s="33">
        <v>0</v>
      </c>
      <c r="K9" s="33">
        <v>0</v>
      </c>
      <c r="L9" s="3" t="s">
        <v>194</v>
      </c>
    </row>
    <row r="10" spans="1:12" ht="30.75" customHeight="1">
      <c r="A10" s="195"/>
      <c r="B10" s="53" t="s">
        <v>195</v>
      </c>
      <c r="C10" s="29" t="s">
        <v>192</v>
      </c>
      <c r="D10" s="3"/>
      <c r="E10" s="3"/>
      <c r="F10" s="3"/>
      <c r="G10" s="23"/>
      <c r="H10" s="23"/>
      <c r="I10" s="23"/>
      <c r="J10" s="23"/>
      <c r="K10" s="23"/>
      <c r="L10" s="3"/>
    </row>
    <row r="11" spans="1:12" ht="15.75">
      <c r="A11" s="193" t="s">
        <v>43</v>
      </c>
      <c r="B11" s="53" t="s">
        <v>191</v>
      </c>
      <c r="C11" s="22" t="s">
        <v>196</v>
      </c>
      <c r="D11" s="139"/>
      <c r="E11" s="139"/>
      <c r="F11" s="139"/>
      <c r="G11" s="139"/>
      <c r="H11" s="139"/>
      <c r="I11" s="140"/>
      <c r="J11" s="140"/>
      <c r="K11" s="139"/>
      <c r="L11" s="139"/>
    </row>
    <row r="12" spans="1:12" ht="63.75">
      <c r="A12" s="194"/>
      <c r="B12" s="24">
        <v>1</v>
      </c>
      <c r="C12" s="137" t="s">
        <v>198</v>
      </c>
      <c r="D12" s="24">
        <v>2023</v>
      </c>
      <c r="E12" s="24">
        <v>1</v>
      </c>
      <c r="F12" s="24" t="s">
        <v>193</v>
      </c>
      <c r="G12" s="33">
        <v>10639869.4</v>
      </c>
      <c r="H12" s="33">
        <v>0</v>
      </c>
      <c r="I12" s="33">
        <v>0</v>
      </c>
      <c r="J12" s="33">
        <v>212290.120041</v>
      </c>
      <c r="K12" s="33">
        <f>J12*100/G12</f>
        <v>1.9952323854745808</v>
      </c>
      <c r="L12" s="3" t="s">
        <v>384</v>
      </c>
    </row>
    <row r="13" spans="1:12" ht="63.75">
      <c r="A13" s="194"/>
      <c r="B13" s="24">
        <v>2</v>
      </c>
      <c r="C13" s="137" t="s">
        <v>197</v>
      </c>
      <c r="D13" s="24">
        <v>2023</v>
      </c>
      <c r="E13" s="24">
        <v>1</v>
      </c>
      <c r="F13" s="24" t="s">
        <v>193</v>
      </c>
      <c r="G13" s="34">
        <v>4091375.55</v>
      </c>
      <c r="H13" s="33">
        <v>0</v>
      </c>
      <c r="I13" s="33">
        <v>0</v>
      </c>
      <c r="J13" s="33">
        <v>0</v>
      </c>
      <c r="K13" s="33">
        <f>J13*100/G13</f>
        <v>0</v>
      </c>
      <c r="L13" s="3" t="s">
        <v>384</v>
      </c>
    </row>
    <row r="14" spans="1:12" ht="63.75">
      <c r="A14" s="194"/>
      <c r="B14" s="24">
        <v>3</v>
      </c>
      <c r="C14" s="137" t="s">
        <v>263</v>
      </c>
      <c r="D14" s="24">
        <v>2023</v>
      </c>
      <c r="E14" s="24">
        <v>1</v>
      </c>
      <c r="F14" s="24" t="s">
        <v>193</v>
      </c>
      <c r="G14" s="34">
        <v>1808957.5</v>
      </c>
      <c r="H14" s="33">
        <v>0</v>
      </c>
      <c r="I14" s="33">
        <v>0</v>
      </c>
      <c r="J14" s="33">
        <v>39251.6103</v>
      </c>
      <c r="K14" s="33">
        <f>J14*100/G14</f>
        <v>2.169847014095135</v>
      </c>
      <c r="L14" s="3" t="s">
        <v>384</v>
      </c>
    </row>
    <row r="15" spans="1:12" ht="63.75">
      <c r="A15" s="194"/>
      <c r="B15" s="24">
        <v>4</v>
      </c>
      <c r="C15" s="137" t="s">
        <v>264</v>
      </c>
      <c r="D15" s="24">
        <v>2023</v>
      </c>
      <c r="E15" s="24">
        <v>1</v>
      </c>
      <c r="F15" s="24" t="s">
        <v>193</v>
      </c>
      <c r="G15" s="34">
        <v>4493654.175</v>
      </c>
      <c r="H15" s="33">
        <v>0</v>
      </c>
      <c r="I15" s="33">
        <v>0</v>
      </c>
      <c r="J15" s="33">
        <v>95597.07351</v>
      </c>
      <c r="K15" s="33">
        <f>J15*100/G15</f>
        <v>2.1273794063157965</v>
      </c>
      <c r="L15" s="3" t="s">
        <v>384</v>
      </c>
    </row>
    <row r="16" spans="1:12" ht="63.75">
      <c r="A16" s="194"/>
      <c r="B16" s="24">
        <v>5</v>
      </c>
      <c r="C16" s="137" t="s">
        <v>199</v>
      </c>
      <c r="D16" s="24">
        <v>2023</v>
      </c>
      <c r="E16" s="24">
        <v>1</v>
      </c>
      <c r="F16" s="24" t="s">
        <v>193</v>
      </c>
      <c r="G16" s="34">
        <v>13966143.33</v>
      </c>
      <c r="H16" s="33">
        <v>0</v>
      </c>
      <c r="I16" s="33">
        <v>0</v>
      </c>
      <c r="J16" s="33">
        <v>191867.372878</v>
      </c>
      <c r="K16" s="33">
        <v>1.37</v>
      </c>
      <c r="L16" s="3" t="s">
        <v>384</v>
      </c>
    </row>
    <row r="17" spans="1:12" ht="31.5" hidden="1">
      <c r="A17" s="195"/>
      <c r="B17" s="53" t="s">
        <v>195</v>
      </c>
      <c r="C17" s="138" t="s">
        <v>192</v>
      </c>
      <c r="D17" s="3"/>
      <c r="E17" s="3"/>
      <c r="F17" s="3"/>
      <c r="G17" s="23"/>
      <c r="H17" s="23"/>
      <c r="I17" s="23"/>
      <c r="J17" s="23"/>
      <c r="K17" s="23"/>
      <c r="L17" s="3"/>
    </row>
    <row r="18" spans="1:12" ht="21.75" customHeight="1">
      <c r="A18" s="193" t="s">
        <v>51</v>
      </c>
      <c r="B18" s="53" t="s">
        <v>191</v>
      </c>
      <c r="C18" s="22" t="s">
        <v>196</v>
      </c>
      <c r="D18" s="139"/>
      <c r="E18" s="139"/>
      <c r="F18" s="139"/>
      <c r="G18" s="65">
        <f>G19+G20+G21+G22+G23</f>
        <v>30227463.53883</v>
      </c>
      <c r="H18" s="65">
        <f>H19+H20+H21+H22+H23</f>
        <v>28716090.361888498</v>
      </c>
      <c r="I18" s="65">
        <f>I19+I20+I21+I22+I23</f>
        <v>16979564.564374</v>
      </c>
      <c r="J18" s="65">
        <f>J19+J20+J21+J22+J23</f>
        <v>14543160.567079999</v>
      </c>
      <c r="K18" s="65">
        <f aca="true" t="shared" si="0" ref="K18:K23">I18*100/H18</f>
        <v>59.12909574525154</v>
      </c>
      <c r="L18" s="139"/>
    </row>
    <row r="19" spans="1:12" ht="63.75">
      <c r="A19" s="194"/>
      <c r="B19" s="24">
        <v>1</v>
      </c>
      <c r="C19" s="137" t="s">
        <v>198</v>
      </c>
      <c r="D19" s="24">
        <v>2023</v>
      </c>
      <c r="E19" s="24">
        <v>1</v>
      </c>
      <c r="F19" s="24" t="s">
        <v>193</v>
      </c>
      <c r="G19" s="33">
        <v>7900836.91515</v>
      </c>
      <c r="H19" s="33">
        <f>G19*0.95</f>
        <v>7505795.0693924995</v>
      </c>
      <c r="I19" s="33">
        <v>4617808.66754</v>
      </c>
      <c r="J19" s="33">
        <v>3457780.912</v>
      </c>
      <c r="K19" s="33">
        <f t="shared" si="0"/>
        <v>61.52324470422497</v>
      </c>
      <c r="L19" s="3" t="s">
        <v>384</v>
      </c>
    </row>
    <row r="20" spans="1:12" ht="63.75">
      <c r="A20" s="194"/>
      <c r="B20" s="24">
        <v>2</v>
      </c>
      <c r="C20" s="137" t="s">
        <v>197</v>
      </c>
      <c r="D20" s="24">
        <v>2023</v>
      </c>
      <c r="E20" s="24">
        <v>1</v>
      </c>
      <c r="F20" s="24" t="s">
        <v>193</v>
      </c>
      <c r="G20" s="34">
        <v>3984644.013</v>
      </c>
      <c r="H20" s="33">
        <f>G20*0.95</f>
        <v>3785411.81235</v>
      </c>
      <c r="I20" s="33">
        <v>597696.60195</v>
      </c>
      <c r="J20" s="33">
        <v>0</v>
      </c>
      <c r="K20" s="33">
        <f t="shared" si="0"/>
        <v>15.78947368421053</v>
      </c>
      <c r="L20" s="3" t="s">
        <v>384</v>
      </c>
    </row>
    <row r="21" spans="1:12" ht="63.75">
      <c r="A21" s="194"/>
      <c r="B21" s="24">
        <v>3</v>
      </c>
      <c r="C21" s="137" t="s">
        <v>263</v>
      </c>
      <c r="D21" s="24">
        <v>2023</v>
      </c>
      <c r="E21" s="24">
        <v>1</v>
      </c>
      <c r="F21" s="24" t="s">
        <v>193</v>
      </c>
      <c r="G21" s="34">
        <v>1355762.01408</v>
      </c>
      <c r="H21" s="33">
        <f>G21*0.95</f>
        <v>1287973.913376</v>
      </c>
      <c r="I21" s="33">
        <v>1287973.911904</v>
      </c>
      <c r="J21" s="34">
        <v>1355762.01408</v>
      </c>
      <c r="K21" s="33">
        <f t="shared" si="0"/>
        <v>99.99999988571197</v>
      </c>
      <c r="L21" s="3" t="s">
        <v>384</v>
      </c>
    </row>
    <row r="22" spans="1:12" ht="63.75">
      <c r="A22" s="194"/>
      <c r="B22" s="24">
        <v>4</v>
      </c>
      <c r="C22" s="137" t="s">
        <v>264</v>
      </c>
      <c r="D22" s="24">
        <v>2023</v>
      </c>
      <c r="E22" s="24">
        <v>1</v>
      </c>
      <c r="F22" s="24" t="s">
        <v>193</v>
      </c>
      <c r="G22" s="34">
        <v>3601097.8616</v>
      </c>
      <c r="H22" s="33">
        <f>G22*0.95</f>
        <v>3421042.9685199996</v>
      </c>
      <c r="I22" s="33">
        <v>2291072.73348</v>
      </c>
      <c r="J22" s="33">
        <v>1862682.115</v>
      </c>
      <c r="K22" s="33">
        <f t="shared" si="0"/>
        <v>66.97000752583813</v>
      </c>
      <c r="L22" s="3" t="s">
        <v>384</v>
      </c>
    </row>
    <row r="23" spans="1:12" ht="63.75">
      <c r="A23" s="194"/>
      <c r="B23" s="24">
        <v>5</v>
      </c>
      <c r="C23" s="137" t="s">
        <v>199</v>
      </c>
      <c r="D23" s="24">
        <v>2023</v>
      </c>
      <c r="E23" s="24">
        <v>1</v>
      </c>
      <c r="F23" s="24" t="s">
        <v>193</v>
      </c>
      <c r="G23" s="34">
        <v>13385122.735</v>
      </c>
      <c r="H23" s="33">
        <f>G23*0.95</f>
        <v>12715866.598249998</v>
      </c>
      <c r="I23" s="33">
        <v>8185012.6495</v>
      </c>
      <c r="J23" s="33">
        <v>7866935.526</v>
      </c>
      <c r="K23" s="33">
        <f t="shared" si="0"/>
        <v>64.36850045773876</v>
      </c>
      <c r="L23" s="3" t="s">
        <v>384</v>
      </c>
    </row>
    <row r="24" spans="1:12" ht="31.5">
      <c r="A24" s="195"/>
      <c r="B24" s="53" t="s">
        <v>195</v>
      </c>
      <c r="C24" s="29" t="s">
        <v>192</v>
      </c>
      <c r="D24" s="3"/>
      <c r="E24" s="3"/>
      <c r="F24" s="3"/>
      <c r="G24" s="23"/>
      <c r="H24" s="23"/>
      <c r="I24" s="23"/>
      <c r="J24" s="23"/>
      <c r="K24" s="23"/>
      <c r="L24" s="3"/>
    </row>
    <row r="25" spans="1:12" s="170" customFormat="1" ht="15.75">
      <c r="A25" s="233" t="s">
        <v>107</v>
      </c>
      <c r="B25" s="178" t="s">
        <v>191</v>
      </c>
      <c r="C25" s="179" t="s">
        <v>196</v>
      </c>
      <c r="D25" s="180"/>
      <c r="E25" s="180"/>
      <c r="F25" s="180"/>
      <c r="G25" s="180"/>
      <c r="H25" s="180"/>
      <c r="I25" s="181"/>
      <c r="J25" s="181"/>
      <c r="K25" s="180"/>
      <c r="L25" s="180"/>
    </row>
    <row r="26" spans="1:12" s="170" customFormat="1" ht="47.25">
      <c r="A26" s="233"/>
      <c r="B26" s="162">
        <v>1</v>
      </c>
      <c r="C26" s="182" t="s">
        <v>198</v>
      </c>
      <c r="D26" s="162">
        <v>2023</v>
      </c>
      <c r="E26" s="162">
        <v>1</v>
      </c>
      <c r="F26" s="162" t="s">
        <v>193</v>
      </c>
      <c r="G26" s="10">
        <v>7900836.91515</v>
      </c>
      <c r="H26" s="176">
        <v>7505795.06994</v>
      </c>
      <c r="I26" s="176">
        <f>+H26</f>
        <v>7505795.06994</v>
      </c>
      <c r="J26" s="176">
        <f>+G26</f>
        <v>7900836.91515</v>
      </c>
      <c r="K26" s="176">
        <f>+I26/H26%</f>
        <v>100</v>
      </c>
      <c r="L26" s="166" t="s">
        <v>194</v>
      </c>
    </row>
    <row r="27" spans="1:12" s="170" customFormat="1" ht="47.25">
      <c r="A27" s="233"/>
      <c r="B27" s="162">
        <v>2</v>
      </c>
      <c r="C27" s="182" t="s">
        <v>197</v>
      </c>
      <c r="D27" s="162">
        <v>2023</v>
      </c>
      <c r="E27" s="162">
        <v>1</v>
      </c>
      <c r="F27" s="162" t="s">
        <v>193</v>
      </c>
      <c r="G27" s="10">
        <v>3984644.013</v>
      </c>
      <c r="H27" s="176">
        <v>3785411.81235</v>
      </c>
      <c r="I27" s="176">
        <v>2220857.4949</v>
      </c>
      <c r="J27" s="176">
        <f>+I27</f>
        <v>2220857.4949</v>
      </c>
      <c r="K27" s="176">
        <f>+I27/H27%</f>
        <v>58.66884780288362</v>
      </c>
      <c r="L27" s="166" t="s">
        <v>194</v>
      </c>
    </row>
    <row r="28" spans="1:12" s="170" customFormat="1" ht="38.25">
      <c r="A28" s="233"/>
      <c r="B28" s="162">
        <v>3</v>
      </c>
      <c r="C28" s="182" t="s">
        <v>263</v>
      </c>
      <c r="D28" s="162">
        <v>2023</v>
      </c>
      <c r="E28" s="162">
        <v>1</v>
      </c>
      <c r="F28" s="162" t="s">
        <v>193</v>
      </c>
      <c r="G28" s="10">
        <v>1355762.01408</v>
      </c>
      <c r="H28" s="176">
        <v>1287973.911904</v>
      </c>
      <c r="I28" s="176">
        <f>+H28</f>
        <v>1287973.911904</v>
      </c>
      <c r="J28" s="176">
        <f>+G28</f>
        <v>1355762.01408</v>
      </c>
      <c r="K28" s="176">
        <f>+I28/H28%</f>
        <v>100</v>
      </c>
      <c r="L28" s="166" t="s">
        <v>194</v>
      </c>
    </row>
    <row r="29" spans="1:12" s="170" customFormat="1" ht="63">
      <c r="A29" s="233"/>
      <c r="B29" s="162">
        <v>4</v>
      </c>
      <c r="C29" s="182" t="s">
        <v>264</v>
      </c>
      <c r="D29" s="162">
        <v>2023</v>
      </c>
      <c r="E29" s="162">
        <v>1</v>
      </c>
      <c r="F29" s="162" t="s">
        <v>193</v>
      </c>
      <c r="G29" s="10">
        <v>3601097.8616</v>
      </c>
      <c r="H29" s="176">
        <v>3421042.96852</v>
      </c>
      <c r="I29" s="176">
        <f>+H29</f>
        <v>3421042.96852</v>
      </c>
      <c r="J29" s="176">
        <f>+G29</f>
        <v>3601097.8616</v>
      </c>
      <c r="K29" s="176">
        <f>+I29/H29%</f>
        <v>99.99999999999999</v>
      </c>
      <c r="L29" s="166" t="s">
        <v>194</v>
      </c>
    </row>
    <row r="30" spans="1:12" s="170" customFormat="1" ht="47.25">
      <c r="A30" s="233"/>
      <c r="B30" s="162">
        <v>5</v>
      </c>
      <c r="C30" s="182" t="s">
        <v>199</v>
      </c>
      <c r="D30" s="162">
        <v>2023</v>
      </c>
      <c r="E30" s="162">
        <v>1</v>
      </c>
      <c r="F30" s="162" t="s">
        <v>193</v>
      </c>
      <c r="G30" s="10">
        <v>13385122.735</v>
      </c>
      <c r="H30" s="176">
        <v>12715866.5975</v>
      </c>
      <c r="I30" s="176">
        <f>+H30</f>
        <v>12715866.5975</v>
      </c>
      <c r="J30" s="176">
        <f>+G30</f>
        <v>13385122.735</v>
      </c>
      <c r="K30" s="176">
        <f>+I30/H30%</f>
        <v>100</v>
      </c>
      <c r="L30" s="166" t="s">
        <v>194</v>
      </c>
    </row>
    <row r="31" spans="1:12" ht="31.5">
      <c r="A31" s="233"/>
      <c r="B31" s="53" t="s">
        <v>195</v>
      </c>
      <c r="C31" s="29" t="s">
        <v>192</v>
      </c>
      <c r="D31" s="3"/>
      <c r="E31" s="3"/>
      <c r="F31" s="3"/>
      <c r="G31" s="23"/>
      <c r="H31" s="23"/>
      <c r="I31" s="23"/>
      <c r="J31" s="23"/>
      <c r="K31" s="23"/>
      <c r="L31" s="3"/>
    </row>
    <row r="32" spans="1:12" ht="15.75">
      <c r="A32" s="66"/>
      <c r="B32" s="67"/>
      <c r="C32" s="68"/>
      <c r="D32" s="69"/>
      <c r="E32" s="69"/>
      <c r="F32" s="69"/>
      <c r="G32" s="70"/>
      <c r="H32" s="70"/>
      <c r="I32" s="70"/>
      <c r="J32" s="70"/>
      <c r="K32" s="70"/>
      <c r="L32" s="69"/>
    </row>
    <row r="33" spans="1:12" ht="15.75">
      <c r="A33" s="66"/>
      <c r="B33" s="67"/>
      <c r="C33" s="68"/>
      <c r="D33" s="69"/>
      <c r="E33" s="69"/>
      <c r="F33" s="69"/>
      <c r="G33" s="70"/>
      <c r="H33" s="70"/>
      <c r="I33" s="70"/>
      <c r="J33" s="70"/>
      <c r="K33" s="70"/>
      <c r="L33" s="69"/>
    </row>
    <row r="34" spans="1:12" ht="15.75">
      <c r="A34" s="66"/>
      <c r="B34" s="67"/>
      <c r="C34" s="68"/>
      <c r="D34" s="69"/>
      <c r="E34" s="69"/>
      <c r="F34" s="69"/>
      <c r="G34" s="70"/>
      <c r="H34" s="70"/>
      <c r="I34" s="70"/>
      <c r="J34" s="70"/>
      <c r="K34" s="70"/>
      <c r="L34" s="69"/>
    </row>
    <row r="35" spans="1:12" ht="15.75">
      <c r="A35" s="66"/>
      <c r="B35" s="67"/>
      <c r="C35" s="68"/>
      <c r="D35" s="69"/>
      <c r="E35" s="69"/>
      <c r="F35" s="69"/>
      <c r="G35" s="70"/>
      <c r="H35" s="70"/>
      <c r="I35" s="70"/>
      <c r="J35" s="70"/>
      <c r="K35" s="70"/>
      <c r="L35" s="69"/>
    </row>
    <row r="36" spans="1:12" ht="15.75">
      <c r="A36" s="66"/>
      <c r="B36" s="67"/>
      <c r="C36" s="68"/>
      <c r="D36" s="69"/>
      <c r="E36" s="69"/>
      <c r="F36" s="69"/>
      <c r="G36" s="70"/>
      <c r="H36" s="70"/>
      <c r="I36" s="70"/>
      <c r="J36" s="70"/>
      <c r="K36" s="70"/>
      <c r="L36" s="69"/>
    </row>
    <row r="37" spans="1:12" ht="15.75">
      <c r="A37" s="66"/>
      <c r="B37" s="67"/>
      <c r="C37" s="68"/>
      <c r="D37" s="69"/>
      <c r="E37" s="69"/>
      <c r="F37" s="69"/>
      <c r="G37" s="70"/>
      <c r="H37" s="70"/>
      <c r="I37" s="70"/>
      <c r="J37" s="70"/>
      <c r="K37" s="70"/>
      <c r="L37" s="69"/>
    </row>
    <row r="38" spans="1:12" ht="15.75">
      <c r="A38" s="66"/>
      <c r="B38" s="67"/>
      <c r="C38" s="68"/>
      <c r="D38" s="69"/>
      <c r="E38" s="69"/>
      <c r="F38" s="69"/>
      <c r="G38" s="70"/>
      <c r="H38" s="70"/>
      <c r="I38" s="70"/>
      <c r="J38" s="70"/>
      <c r="K38" s="70"/>
      <c r="L38" s="69"/>
    </row>
    <row r="39" spans="1:12" ht="15.75">
      <c r="A39" s="66"/>
      <c r="B39" s="67"/>
      <c r="C39" s="68"/>
      <c r="D39" s="69"/>
      <c r="E39" s="69"/>
      <c r="F39" s="69"/>
      <c r="G39" s="70"/>
      <c r="H39" s="70"/>
      <c r="I39" s="70"/>
      <c r="J39" s="70"/>
      <c r="K39" s="70"/>
      <c r="L39" s="69"/>
    </row>
    <row r="40" spans="1:12" ht="15.75">
      <c r="A40" s="66"/>
      <c r="B40" s="67"/>
      <c r="C40" s="68"/>
      <c r="D40" s="69"/>
      <c r="E40" s="69"/>
      <c r="F40" s="69"/>
      <c r="G40" s="70"/>
      <c r="H40" s="70"/>
      <c r="I40" s="70"/>
      <c r="J40" s="70"/>
      <c r="K40" s="70"/>
      <c r="L40" s="69"/>
    </row>
    <row r="41" spans="1:12" ht="15.75">
      <c r="A41" s="66"/>
      <c r="B41" s="67"/>
      <c r="C41" s="68"/>
      <c r="D41" s="69"/>
      <c r="E41" s="69"/>
      <c r="F41" s="69"/>
      <c r="G41" s="70"/>
      <c r="H41" s="70"/>
      <c r="I41" s="70"/>
      <c r="J41" s="70"/>
      <c r="K41" s="70"/>
      <c r="L41" s="69"/>
    </row>
    <row r="42" spans="1:12" ht="15.75">
      <c r="A42" s="66"/>
      <c r="B42" s="67"/>
      <c r="C42" s="68"/>
      <c r="D42" s="69"/>
      <c r="E42" s="69"/>
      <c r="F42" s="69"/>
      <c r="G42" s="70"/>
      <c r="H42" s="70"/>
      <c r="I42" s="70"/>
      <c r="J42" s="70"/>
      <c r="K42" s="70"/>
      <c r="L42" s="69"/>
    </row>
    <row r="45" spans="1:12" ht="15">
      <c r="A45" s="230" t="s">
        <v>200</v>
      </c>
      <c r="B45" s="231"/>
      <c r="C45" s="232" t="s">
        <v>201</v>
      </c>
      <c r="D45" s="232"/>
      <c r="E45" s="232"/>
      <c r="F45" s="232"/>
      <c r="G45" s="232"/>
      <c r="H45" s="232"/>
      <c r="I45" s="232"/>
      <c r="J45" s="232"/>
      <c r="K45" s="232"/>
      <c r="L45" s="232"/>
    </row>
    <row r="46" spans="3:12" ht="15">
      <c r="C46" s="232"/>
      <c r="D46" s="232"/>
      <c r="E46" s="232"/>
      <c r="F46" s="232"/>
      <c r="G46" s="232"/>
      <c r="H46" s="232"/>
      <c r="I46" s="232"/>
      <c r="J46" s="232"/>
      <c r="K46" s="232"/>
      <c r="L46" s="232"/>
    </row>
  </sheetData>
  <sheetProtection/>
  <mergeCells count="18">
    <mergeCell ref="A1:L1"/>
    <mergeCell ref="J2:J3"/>
    <mergeCell ref="K2:K3"/>
    <mergeCell ref="I2:I3"/>
    <mergeCell ref="A2:A3"/>
    <mergeCell ref="A4:A10"/>
    <mergeCell ref="G2:H2"/>
    <mergeCell ref="L2:L3"/>
    <mergeCell ref="A18:A24"/>
    <mergeCell ref="A45:B45"/>
    <mergeCell ref="C45:L46"/>
    <mergeCell ref="B2:B3"/>
    <mergeCell ref="C2:C3"/>
    <mergeCell ref="D2:D3"/>
    <mergeCell ref="E2:E3"/>
    <mergeCell ref="F2:F3"/>
    <mergeCell ref="A11:A17"/>
    <mergeCell ref="A25:A31"/>
  </mergeCells>
  <printOptions horizontalCentered="1"/>
  <pageMargins left="0.11811023622047245" right="0" top="0.15748031496062992" bottom="0"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4"/>
  </sheetPr>
  <dimension ref="A1:I58"/>
  <sheetViews>
    <sheetView zoomScalePageLayoutView="0" workbookViewId="0" topLeftCell="A28">
      <selection activeCell="F52" sqref="F52"/>
    </sheetView>
  </sheetViews>
  <sheetFormatPr defaultColWidth="9.140625" defaultRowHeight="15"/>
  <cols>
    <col min="1" max="1" width="3.8515625" style="36" customWidth="1"/>
    <col min="2" max="2" width="6.28125" style="36" customWidth="1"/>
    <col min="3" max="3" width="4.7109375" style="36" customWidth="1"/>
    <col min="4" max="4" width="59.7109375" style="36" customWidth="1"/>
    <col min="5" max="5" width="8.00390625" style="36" customWidth="1"/>
    <col min="6" max="9" width="13.8515625" style="36" customWidth="1"/>
    <col min="10" max="16384" width="9.140625" style="36" customWidth="1"/>
  </cols>
  <sheetData>
    <row r="1" spans="5:9" ht="33" customHeight="1">
      <c r="E1" s="238" t="s">
        <v>76</v>
      </c>
      <c r="F1" s="238"/>
      <c r="G1" s="238"/>
      <c r="H1" s="238"/>
      <c r="I1" s="238"/>
    </row>
    <row r="2" spans="1:9" ht="33" customHeight="1">
      <c r="A2" s="239" t="s">
        <v>77</v>
      </c>
      <c r="B2" s="239"/>
      <c r="C2" s="239"/>
      <c r="D2" s="239"/>
      <c r="E2" s="239"/>
      <c r="F2" s="239"/>
      <c r="G2" s="239"/>
      <c r="H2" s="239"/>
      <c r="I2" s="239"/>
    </row>
    <row r="3" spans="1:9" ht="15" customHeight="1">
      <c r="A3" s="240" t="s">
        <v>1024</v>
      </c>
      <c r="B3" s="240"/>
      <c r="C3" s="240"/>
      <c r="D3" s="240"/>
      <c r="E3" s="240"/>
      <c r="F3" s="240"/>
      <c r="G3" s="240"/>
      <c r="H3" s="240"/>
      <c r="I3" s="240"/>
    </row>
    <row r="4" spans="1:6" ht="9.75" customHeight="1">
      <c r="A4" s="64"/>
      <c r="B4" s="64"/>
      <c r="C4" s="64"/>
      <c r="D4" s="64"/>
      <c r="E4" s="64"/>
      <c r="F4" s="64"/>
    </row>
    <row r="5" spans="1:9" ht="32.25" customHeight="1">
      <c r="A5" s="37"/>
      <c r="B5" s="236" t="s">
        <v>78</v>
      </c>
      <c r="C5" s="236"/>
      <c r="D5" s="236"/>
      <c r="E5" s="241" t="s">
        <v>712</v>
      </c>
      <c r="F5" s="241"/>
      <c r="G5" s="241"/>
      <c r="H5" s="241"/>
      <c r="I5" s="241"/>
    </row>
    <row r="6" spans="1:9" ht="13.5" customHeight="1">
      <c r="A6" s="37" t="s">
        <v>79</v>
      </c>
      <c r="B6" s="236" t="s">
        <v>122</v>
      </c>
      <c r="C6" s="236"/>
      <c r="D6" s="236"/>
      <c r="E6" s="237"/>
      <c r="F6" s="237"/>
      <c r="G6" s="237"/>
      <c r="H6" s="237"/>
      <c r="I6" s="237"/>
    </row>
    <row r="7" spans="1:9" ht="13.5" customHeight="1">
      <c r="A7" s="37"/>
      <c r="B7" s="236" t="s">
        <v>81</v>
      </c>
      <c r="C7" s="236"/>
      <c r="D7" s="236"/>
      <c r="E7" s="237" t="s">
        <v>1025</v>
      </c>
      <c r="F7" s="237"/>
      <c r="G7" s="237"/>
      <c r="H7" s="237"/>
      <c r="I7" s="237"/>
    </row>
    <row r="8" spans="1:9" ht="13.5" customHeight="1">
      <c r="A8" s="37"/>
      <c r="B8" s="236" t="s">
        <v>82</v>
      </c>
      <c r="C8" s="236"/>
      <c r="D8" s="236"/>
      <c r="E8" s="237"/>
      <c r="F8" s="237"/>
      <c r="G8" s="237"/>
      <c r="H8" s="237"/>
      <c r="I8" s="237"/>
    </row>
    <row r="9" spans="1:9" ht="13.5" customHeight="1">
      <c r="A9" s="37"/>
      <c r="B9" s="236" t="s">
        <v>52</v>
      </c>
      <c r="C9" s="236"/>
      <c r="D9" s="236"/>
      <c r="E9" s="237"/>
      <c r="F9" s="237"/>
      <c r="G9" s="237"/>
      <c r="H9" s="237"/>
      <c r="I9" s="237"/>
    </row>
    <row r="10" spans="1:9" ht="13.5" customHeight="1">
      <c r="A10" s="37"/>
      <c r="B10" s="236" t="s">
        <v>83</v>
      </c>
      <c r="C10" s="236"/>
      <c r="D10" s="236"/>
      <c r="E10" s="237"/>
      <c r="F10" s="237"/>
      <c r="G10" s="237"/>
      <c r="H10" s="237"/>
      <c r="I10" s="237"/>
    </row>
    <row r="11" spans="1:9" ht="13.5" customHeight="1">
      <c r="A11" s="37"/>
      <c r="B11" s="236" t="s">
        <v>84</v>
      </c>
      <c r="C11" s="236"/>
      <c r="D11" s="236"/>
      <c r="E11" s="237" t="s">
        <v>123</v>
      </c>
      <c r="F11" s="237"/>
      <c r="G11" s="237"/>
      <c r="H11" s="237"/>
      <c r="I11" s="237"/>
    </row>
    <row r="12" ht="8.25" customHeight="1"/>
    <row r="13" spans="1:9" ht="57" customHeight="1">
      <c r="A13" s="45" t="s">
        <v>85</v>
      </c>
      <c r="B13" s="46" t="s">
        <v>86</v>
      </c>
      <c r="C13" s="45" t="s">
        <v>87</v>
      </c>
      <c r="D13" s="55" t="s">
        <v>53</v>
      </c>
      <c r="E13" s="55" t="s">
        <v>88</v>
      </c>
      <c r="F13" s="55" t="s">
        <v>89</v>
      </c>
      <c r="G13" s="55" t="s">
        <v>90</v>
      </c>
      <c r="H13" s="55" t="s">
        <v>91</v>
      </c>
      <c r="I13" s="55" t="s">
        <v>92</v>
      </c>
    </row>
    <row r="14" spans="1:9" ht="15" customHeight="1">
      <c r="A14" s="242" t="s">
        <v>93</v>
      </c>
      <c r="B14" s="243"/>
      <c r="C14" s="244"/>
      <c r="D14" s="71" t="s">
        <v>94</v>
      </c>
      <c r="E14" s="71">
        <v>1</v>
      </c>
      <c r="F14" s="71">
        <v>2</v>
      </c>
      <c r="G14" s="71">
        <v>3</v>
      </c>
      <c r="H14" s="71">
        <v>4</v>
      </c>
      <c r="I14" s="71">
        <v>5</v>
      </c>
    </row>
    <row r="15" spans="1:9" ht="15">
      <c r="A15" s="72" t="s">
        <v>124</v>
      </c>
      <c r="B15" s="72" t="s">
        <v>125</v>
      </c>
      <c r="C15" s="73" t="s">
        <v>126</v>
      </c>
      <c r="D15" s="74" t="s">
        <v>110</v>
      </c>
      <c r="E15" s="75" t="s">
        <v>127</v>
      </c>
      <c r="F15" s="76">
        <v>3237366.3</v>
      </c>
      <c r="G15" s="76">
        <v>3189850.9</v>
      </c>
      <c r="H15" s="76">
        <v>3189850.9</v>
      </c>
      <c r="I15" s="76">
        <v>3174739.6</v>
      </c>
    </row>
    <row r="16" spans="1:9" ht="15">
      <c r="A16" s="72" t="s">
        <v>124</v>
      </c>
      <c r="B16" s="72" t="s">
        <v>128</v>
      </c>
      <c r="C16" s="73" t="s">
        <v>126</v>
      </c>
      <c r="D16" s="74" t="s">
        <v>111</v>
      </c>
      <c r="E16" s="75" t="s">
        <v>129</v>
      </c>
      <c r="F16" s="76">
        <v>3237366.3</v>
      </c>
      <c r="G16" s="76">
        <v>3189850.9</v>
      </c>
      <c r="H16" s="76">
        <v>3189850.9</v>
      </c>
      <c r="I16" s="76">
        <v>3174739.6</v>
      </c>
    </row>
    <row r="17" spans="1:9" ht="15">
      <c r="A17" s="77" t="s">
        <v>124</v>
      </c>
      <c r="B17" s="77" t="s">
        <v>128</v>
      </c>
      <c r="C17" s="78" t="s">
        <v>95</v>
      </c>
      <c r="D17" s="79" t="s">
        <v>112</v>
      </c>
      <c r="E17" s="80" t="s">
        <v>130</v>
      </c>
      <c r="F17" s="81">
        <v>3237366.3</v>
      </c>
      <c r="G17" s="81">
        <v>3189850.9</v>
      </c>
      <c r="H17" s="81">
        <v>3189850.9</v>
      </c>
      <c r="I17" s="81">
        <v>3174739.6</v>
      </c>
    </row>
    <row r="18" spans="1:9" ht="15">
      <c r="A18" s="72" t="s">
        <v>131</v>
      </c>
      <c r="B18" s="72" t="s">
        <v>128</v>
      </c>
      <c r="C18" s="73" t="s">
        <v>95</v>
      </c>
      <c r="D18" s="74" t="s">
        <v>113</v>
      </c>
      <c r="E18" s="75" t="s">
        <v>132</v>
      </c>
      <c r="F18" s="76">
        <v>39997.1</v>
      </c>
      <c r="G18" s="76">
        <v>87511.7</v>
      </c>
      <c r="H18" s="76">
        <v>87511.7</v>
      </c>
      <c r="I18" s="76">
        <v>87511.7</v>
      </c>
    </row>
    <row r="19" spans="1:9" ht="15">
      <c r="A19" s="77" t="s">
        <v>131</v>
      </c>
      <c r="B19" s="77" t="s">
        <v>128</v>
      </c>
      <c r="C19" s="78" t="s">
        <v>133</v>
      </c>
      <c r="D19" s="79" t="s">
        <v>114</v>
      </c>
      <c r="E19" s="80" t="s">
        <v>134</v>
      </c>
      <c r="F19" s="81">
        <v>0</v>
      </c>
      <c r="G19" s="81">
        <v>47514.7</v>
      </c>
      <c r="H19" s="81">
        <v>47514.7</v>
      </c>
      <c r="I19" s="81">
        <v>47514.7</v>
      </c>
    </row>
    <row r="20" spans="1:9" ht="15">
      <c r="A20" s="77" t="s">
        <v>131</v>
      </c>
      <c r="B20" s="77" t="s">
        <v>128</v>
      </c>
      <c r="C20" s="78" t="s">
        <v>363</v>
      </c>
      <c r="D20" s="79" t="s">
        <v>364</v>
      </c>
      <c r="E20" s="80" t="s">
        <v>135</v>
      </c>
      <c r="F20" s="81">
        <v>39997.1</v>
      </c>
      <c r="G20" s="81">
        <v>39996.9</v>
      </c>
      <c r="H20" s="81">
        <v>39996.9</v>
      </c>
      <c r="I20" s="81">
        <v>39996.9</v>
      </c>
    </row>
    <row r="21" spans="1:9" ht="15">
      <c r="A21" s="72" t="s">
        <v>54</v>
      </c>
      <c r="B21" s="72" t="s">
        <v>54</v>
      </c>
      <c r="C21" s="73" t="s">
        <v>54</v>
      </c>
      <c r="D21" s="74" t="s">
        <v>109</v>
      </c>
      <c r="E21" s="75" t="s">
        <v>136</v>
      </c>
      <c r="F21" s="76">
        <v>3277363.4</v>
      </c>
      <c r="G21" s="76">
        <v>3277362.5</v>
      </c>
      <c r="H21" s="76">
        <v>3277362.5</v>
      </c>
      <c r="I21" s="76">
        <v>3262251.3</v>
      </c>
    </row>
    <row r="22" spans="1:9" ht="15">
      <c r="A22" s="72" t="s">
        <v>124</v>
      </c>
      <c r="B22" s="72" t="s">
        <v>137</v>
      </c>
      <c r="C22" s="73" t="s">
        <v>126</v>
      </c>
      <c r="D22" s="74" t="s">
        <v>116</v>
      </c>
      <c r="E22" s="75" t="s">
        <v>138</v>
      </c>
      <c r="F22" s="76">
        <v>791055.6</v>
      </c>
      <c r="G22" s="76">
        <v>791055.1</v>
      </c>
      <c r="H22" s="76">
        <v>791055.1</v>
      </c>
      <c r="I22" s="76">
        <v>787277.3</v>
      </c>
    </row>
    <row r="23" spans="1:9" ht="15">
      <c r="A23" s="72" t="s">
        <v>124</v>
      </c>
      <c r="B23" s="72" t="s">
        <v>139</v>
      </c>
      <c r="C23" s="73" t="s">
        <v>126</v>
      </c>
      <c r="D23" s="74" t="s">
        <v>117</v>
      </c>
      <c r="E23" s="75" t="s">
        <v>140</v>
      </c>
      <c r="F23" s="76">
        <v>791055.6</v>
      </c>
      <c r="G23" s="76">
        <v>791055.1</v>
      </c>
      <c r="H23" s="76">
        <v>791055.1</v>
      </c>
      <c r="I23" s="76">
        <v>787277.3</v>
      </c>
    </row>
    <row r="24" spans="1:9" ht="15">
      <c r="A24" s="77" t="s">
        <v>124</v>
      </c>
      <c r="B24" s="77" t="s">
        <v>139</v>
      </c>
      <c r="C24" s="78" t="s">
        <v>95</v>
      </c>
      <c r="D24" s="79" t="s">
        <v>118</v>
      </c>
      <c r="E24" s="80" t="s">
        <v>125</v>
      </c>
      <c r="F24" s="81">
        <v>791055.6</v>
      </c>
      <c r="G24" s="81">
        <v>791055.1</v>
      </c>
      <c r="H24" s="81">
        <v>791055.1</v>
      </c>
      <c r="I24" s="81">
        <v>787277.3</v>
      </c>
    </row>
    <row r="25" spans="1:9" ht="15">
      <c r="A25" s="77" t="s">
        <v>124</v>
      </c>
      <c r="B25" s="77" t="s">
        <v>139</v>
      </c>
      <c r="C25" s="78" t="s">
        <v>314</v>
      </c>
      <c r="D25" s="79" t="s">
        <v>365</v>
      </c>
      <c r="E25" s="80" t="s">
        <v>128</v>
      </c>
      <c r="F25" s="81">
        <v>0</v>
      </c>
      <c r="G25" s="81">
        <v>0</v>
      </c>
      <c r="H25" s="81">
        <v>0</v>
      </c>
      <c r="I25" s="81">
        <v>0</v>
      </c>
    </row>
    <row r="26" spans="1:9" ht="15">
      <c r="A26" s="72" t="s">
        <v>54</v>
      </c>
      <c r="B26" s="72" t="s">
        <v>54</v>
      </c>
      <c r="C26" s="73" t="s">
        <v>54</v>
      </c>
      <c r="D26" s="74" t="s">
        <v>115</v>
      </c>
      <c r="E26" s="75" t="s">
        <v>141</v>
      </c>
      <c r="F26" s="76">
        <v>791055.6</v>
      </c>
      <c r="G26" s="76">
        <v>791055.1</v>
      </c>
      <c r="H26" s="76">
        <v>791055.1</v>
      </c>
      <c r="I26" s="76">
        <v>787277.3</v>
      </c>
    </row>
    <row r="27" spans="1:9" ht="15">
      <c r="A27" s="72" t="s">
        <v>142</v>
      </c>
      <c r="B27" s="72" t="s">
        <v>143</v>
      </c>
      <c r="C27" s="73" t="s">
        <v>126</v>
      </c>
      <c r="D27" s="74" t="s">
        <v>57</v>
      </c>
      <c r="E27" s="75" t="s">
        <v>144</v>
      </c>
      <c r="F27" s="76">
        <v>54006.8</v>
      </c>
      <c r="G27" s="76">
        <v>0</v>
      </c>
      <c r="H27" s="76">
        <v>54006.4</v>
      </c>
      <c r="I27" s="76">
        <v>105604</v>
      </c>
    </row>
    <row r="28" spans="1:9" ht="15">
      <c r="A28" s="72" t="s">
        <v>142</v>
      </c>
      <c r="B28" s="72" t="s">
        <v>125</v>
      </c>
      <c r="C28" s="73" t="s">
        <v>126</v>
      </c>
      <c r="D28" s="74" t="s">
        <v>58</v>
      </c>
      <c r="E28" s="75" t="s">
        <v>145</v>
      </c>
      <c r="F28" s="76">
        <v>6287</v>
      </c>
      <c r="G28" s="76">
        <v>0</v>
      </c>
      <c r="H28" s="76">
        <v>6287</v>
      </c>
      <c r="I28" s="76">
        <v>6293</v>
      </c>
    </row>
    <row r="29" spans="1:9" ht="15">
      <c r="A29" s="77" t="s">
        <v>142</v>
      </c>
      <c r="B29" s="77" t="s">
        <v>128</v>
      </c>
      <c r="C29" s="78" t="s">
        <v>126</v>
      </c>
      <c r="D29" s="79" t="s">
        <v>59</v>
      </c>
      <c r="E29" s="80" t="s">
        <v>146</v>
      </c>
      <c r="F29" s="81">
        <v>6287</v>
      </c>
      <c r="G29" s="81">
        <v>0</v>
      </c>
      <c r="H29" s="81">
        <v>6287</v>
      </c>
      <c r="I29" s="81">
        <v>6293</v>
      </c>
    </row>
    <row r="30" spans="1:9" ht="15">
      <c r="A30" s="72" t="s">
        <v>142</v>
      </c>
      <c r="B30" s="72" t="s">
        <v>137</v>
      </c>
      <c r="C30" s="73" t="s">
        <v>126</v>
      </c>
      <c r="D30" s="74" t="s">
        <v>60</v>
      </c>
      <c r="E30" s="75" t="s">
        <v>147</v>
      </c>
      <c r="F30" s="76">
        <v>25229.1</v>
      </c>
      <c r="G30" s="76">
        <v>0</v>
      </c>
      <c r="H30" s="76">
        <v>25228.7</v>
      </c>
      <c r="I30" s="76">
        <v>79238.2</v>
      </c>
    </row>
    <row r="31" spans="1:9" ht="15">
      <c r="A31" s="77" t="s">
        <v>142</v>
      </c>
      <c r="B31" s="77" t="s">
        <v>139</v>
      </c>
      <c r="C31" s="78" t="s">
        <v>126</v>
      </c>
      <c r="D31" s="79" t="s">
        <v>61</v>
      </c>
      <c r="E31" s="80" t="s">
        <v>148</v>
      </c>
      <c r="F31" s="81">
        <v>22332</v>
      </c>
      <c r="G31" s="81">
        <v>0</v>
      </c>
      <c r="H31" s="81">
        <v>22332</v>
      </c>
      <c r="I31" s="81">
        <v>25100.2</v>
      </c>
    </row>
    <row r="32" spans="1:9" ht="15">
      <c r="A32" s="77" t="s">
        <v>142</v>
      </c>
      <c r="B32" s="77" t="s">
        <v>149</v>
      </c>
      <c r="C32" s="78" t="s">
        <v>126</v>
      </c>
      <c r="D32" s="79" t="s">
        <v>62</v>
      </c>
      <c r="E32" s="80" t="s">
        <v>150</v>
      </c>
      <c r="F32" s="81">
        <v>0.1</v>
      </c>
      <c r="G32" s="81">
        <v>0</v>
      </c>
      <c r="H32" s="81">
        <v>0</v>
      </c>
      <c r="I32" s="81">
        <v>47202.6</v>
      </c>
    </row>
    <row r="33" spans="1:9" ht="15">
      <c r="A33" s="77" t="s">
        <v>142</v>
      </c>
      <c r="B33" s="77" t="s">
        <v>151</v>
      </c>
      <c r="C33" s="78" t="s">
        <v>126</v>
      </c>
      <c r="D33" s="79" t="s">
        <v>63</v>
      </c>
      <c r="E33" s="80" t="s">
        <v>152</v>
      </c>
      <c r="F33" s="81">
        <v>1119</v>
      </c>
      <c r="G33" s="81">
        <v>0</v>
      </c>
      <c r="H33" s="81">
        <v>1119</v>
      </c>
      <c r="I33" s="81">
        <v>0</v>
      </c>
    </row>
    <row r="34" spans="1:9" ht="25.5">
      <c r="A34" s="77" t="s">
        <v>142</v>
      </c>
      <c r="B34" s="77" t="s">
        <v>153</v>
      </c>
      <c r="C34" s="78" t="s">
        <v>126</v>
      </c>
      <c r="D34" s="79" t="s">
        <v>64</v>
      </c>
      <c r="E34" s="80" t="s">
        <v>137</v>
      </c>
      <c r="F34" s="81">
        <v>1778</v>
      </c>
      <c r="G34" s="81">
        <v>0</v>
      </c>
      <c r="H34" s="81">
        <v>1777.7</v>
      </c>
      <c r="I34" s="81">
        <v>6935.3</v>
      </c>
    </row>
    <row r="35" spans="1:9" ht="15">
      <c r="A35" s="72" t="s">
        <v>142</v>
      </c>
      <c r="B35" s="72" t="s">
        <v>154</v>
      </c>
      <c r="C35" s="73" t="s">
        <v>126</v>
      </c>
      <c r="D35" s="74" t="s">
        <v>65</v>
      </c>
      <c r="E35" s="75" t="s">
        <v>139</v>
      </c>
      <c r="F35" s="76">
        <v>0</v>
      </c>
      <c r="G35" s="76">
        <v>0</v>
      </c>
      <c r="H35" s="76">
        <v>0</v>
      </c>
      <c r="I35" s="76">
        <v>0</v>
      </c>
    </row>
    <row r="36" spans="1:9" ht="15">
      <c r="A36" s="72" t="s">
        <v>142</v>
      </c>
      <c r="B36" s="72" t="s">
        <v>155</v>
      </c>
      <c r="C36" s="73" t="s">
        <v>126</v>
      </c>
      <c r="D36" s="74" t="s">
        <v>66</v>
      </c>
      <c r="E36" s="75" t="s">
        <v>149</v>
      </c>
      <c r="F36" s="76">
        <v>0</v>
      </c>
      <c r="G36" s="76">
        <v>0</v>
      </c>
      <c r="H36" s="76">
        <v>0</v>
      </c>
      <c r="I36" s="76">
        <v>0</v>
      </c>
    </row>
    <row r="37" spans="1:9" ht="15">
      <c r="A37" s="77" t="s">
        <v>142</v>
      </c>
      <c r="B37" s="77" t="s">
        <v>155</v>
      </c>
      <c r="C37" s="78" t="s">
        <v>95</v>
      </c>
      <c r="D37" s="79" t="s">
        <v>67</v>
      </c>
      <c r="E37" s="80" t="s">
        <v>156</v>
      </c>
      <c r="F37" s="81">
        <v>0</v>
      </c>
      <c r="G37" s="81">
        <v>0</v>
      </c>
      <c r="H37" s="81">
        <v>0</v>
      </c>
      <c r="I37" s="81">
        <v>0</v>
      </c>
    </row>
    <row r="38" spans="1:9" ht="15">
      <c r="A38" s="72" t="s">
        <v>142</v>
      </c>
      <c r="B38" s="72" t="s">
        <v>157</v>
      </c>
      <c r="C38" s="73" t="s">
        <v>126</v>
      </c>
      <c r="D38" s="74" t="s">
        <v>68</v>
      </c>
      <c r="E38" s="75" t="s">
        <v>151</v>
      </c>
      <c r="F38" s="76">
        <v>17090.7</v>
      </c>
      <c r="G38" s="76">
        <v>0</v>
      </c>
      <c r="H38" s="76">
        <v>17090.7</v>
      </c>
      <c r="I38" s="76">
        <v>17064</v>
      </c>
    </row>
    <row r="39" spans="1:9" ht="15">
      <c r="A39" s="72" t="s">
        <v>142</v>
      </c>
      <c r="B39" s="72" t="s">
        <v>158</v>
      </c>
      <c r="C39" s="73" t="s">
        <v>126</v>
      </c>
      <c r="D39" s="74" t="s">
        <v>69</v>
      </c>
      <c r="E39" s="75" t="s">
        <v>153</v>
      </c>
      <c r="F39" s="76">
        <v>17090.7</v>
      </c>
      <c r="G39" s="76">
        <v>0</v>
      </c>
      <c r="H39" s="76">
        <v>17090.7</v>
      </c>
      <c r="I39" s="76">
        <v>17064</v>
      </c>
    </row>
    <row r="40" spans="1:9" ht="15">
      <c r="A40" s="72" t="s">
        <v>142</v>
      </c>
      <c r="B40" s="72" t="s">
        <v>158</v>
      </c>
      <c r="C40" s="73" t="s">
        <v>95</v>
      </c>
      <c r="D40" s="74" t="s">
        <v>70</v>
      </c>
      <c r="E40" s="75" t="s">
        <v>159</v>
      </c>
      <c r="F40" s="76">
        <v>5053.2</v>
      </c>
      <c r="G40" s="76">
        <v>0</v>
      </c>
      <c r="H40" s="76">
        <v>5053.2</v>
      </c>
      <c r="I40" s="76">
        <v>8315</v>
      </c>
    </row>
    <row r="41" spans="1:9" ht="15">
      <c r="A41" s="77" t="s">
        <v>142</v>
      </c>
      <c r="B41" s="77" t="s">
        <v>158</v>
      </c>
      <c r="C41" s="78" t="s">
        <v>160</v>
      </c>
      <c r="D41" s="79" t="s">
        <v>71</v>
      </c>
      <c r="E41" s="80" t="s">
        <v>161</v>
      </c>
      <c r="F41" s="81">
        <v>5053.2</v>
      </c>
      <c r="G41" s="81">
        <v>0</v>
      </c>
      <c r="H41" s="81">
        <v>5053.2</v>
      </c>
      <c r="I41" s="81">
        <v>8315</v>
      </c>
    </row>
    <row r="42" spans="1:9" ht="15">
      <c r="A42" s="77" t="s">
        <v>142</v>
      </c>
      <c r="B42" s="77" t="s">
        <v>158</v>
      </c>
      <c r="C42" s="78" t="s">
        <v>179</v>
      </c>
      <c r="D42" s="79" t="s">
        <v>108</v>
      </c>
      <c r="E42" s="80" t="s">
        <v>163</v>
      </c>
      <c r="F42" s="81">
        <v>0</v>
      </c>
      <c r="G42" s="81">
        <v>0</v>
      </c>
      <c r="H42" s="81">
        <v>0</v>
      </c>
      <c r="I42" s="81">
        <v>160</v>
      </c>
    </row>
    <row r="43" spans="1:9" ht="15">
      <c r="A43" s="77" t="s">
        <v>142</v>
      </c>
      <c r="B43" s="77" t="s">
        <v>158</v>
      </c>
      <c r="C43" s="78" t="s">
        <v>162</v>
      </c>
      <c r="D43" s="79" t="s">
        <v>72</v>
      </c>
      <c r="E43" s="80" t="s">
        <v>165</v>
      </c>
      <c r="F43" s="81">
        <v>12037.5</v>
      </c>
      <c r="G43" s="81">
        <v>0</v>
      </c>
      <c r="H43" s="81">
        <v>12037.5</v>
      </c>
      <c r="I43" s="81">
        <v>8589</v>
      </c>
    </row>
    <row r="44" spans="1:9" ht="15">
      <c r="A44" s="72" t="s">
        <v>142</v>
      </c>
      <c r="B44" s="72" t="s">
        <v>164</v>
      </c>
      <c r="C44" s="73" t="s">
        <v>126</v>
      </c>
      <c r="D44" s="74" t="s">
        <v>73</v>
      </c>
      <c r="E44" s="75" t="s">
        <v>154</v>
      </c>
      <c r="F44" s="76">
        <v>5400</v>
      </c>
      <c r="G44" s="76">
        <v>0</v>
      </c>
      <c r="H44" s="76">
        <v>5400</v>
      </c>
      <c r="I44" s="76">
        <v>3008.8</v>
      </c>
    </row>
    <row r="45" spans="1:9" ht="15">
      <c r="A45" s="72" t="s">
        <v>142</v>
      </c>
      <c r="B45" s="72" t="s">
        <v>166</v>
      </c>
      <c r="C45" s="73" t="s">
        <v>126</v>
      </c>
      <c r="D45" s="74" t="s">
        <v>74</v>
      </c>
      <c r="E45" s="75" t="s">
        <v>167</v>
      </c>
      <c r="F45" s="76">
        <v>5400</v>
      </c>
      <c r="G45" s="76">
        <v>0</v>
      </c>
      <c r="H45" s="76">
        <v>5400</v>
      </c>
      <c r="I45" s="76">
        <v>3008.8</v>
      </c>
    </row>
    <row r="46" spans="1:9" ht="15">
      <c r="A46" s="77" t="s">
        <v>142</v>
      </c>
      <c r="B46" s="77" t="s">
        <v>166</v>
      </c>
      <c r="C46" s="78" t="s">
        <v>95</v>
      </c>
      <c r="D46" s="79" t="s">
        <v>75</v>
      </c>
      <c r="E46" s="80" t="s">
        <v>169</v>
      </c>
      <c r="F46" s="81">
        <v>5400</v>
      </c>
      <c r="G46" s="81">
        <v>0</v>
      </c>
      <c r="H46" s="81">
        <v>5400</v>
      </c>
      <c r="I46" s="81">
        <v>3008.8</v>
      </c>
    </row>
    <row r="47" spans="1:9" ht="15">
      <c r="A47" s="72" t="s">
        <v>168</v>
      </c>
      <c r="B47" s="72" t="s">
        <v>143</v>
      </c>
      <c r="C47" s="73" t="s">
        <v>126</v>
      </c>
      <c r="D47" s="74" t="s">
        <v>119</v>
      </c>
      <c r="E47" s="75" t="s">
        <v>170</v>
      </c>
      <c r="F47" s="76">
        <v>0</v>
      </c>
      <c r="G47" s="76">
        <v>0</v>
      </c>
      <c r="H47" s="76">
        <v>0</v>
      </c>
      <c r="I47" s="76">
        <v>171.9</v>
      </c>
    </row>
    <row r="48" spans="1:9" ht="15">
      <c r="A48" s="72" t="s">
        <v>168</v>
      </c>
      <c r="B48" s="72" t="s">
        <v>157</v>
      </c>
      <c r="C48" s="73" t="s">
        <v>126</v>
      </c>
      <c r="D48" s="74" t="s">
        <v>120</v>
      </c>
      <c r="E48" s="75" t="s">
        <v>155</v>
      </c>
      <c r="F48" s="76">
        <v>0</v>
      </c>
      <c r="G48" s="76">
        <v>0</v>
      </c>
      <c r="H48" s="76">
        <v>0</v>
      </c>
      <c r="I48" s="76">
        <v>171.9</v>
      </c>
    </row>
    <row r="49" spans="1:9" ht="15">
      <c r="A49" s="72" t="s">
        <v>168</v>
      </c>
      <c r="B49" s="72" t="s">
        <v>171</v>
      </c>
      <c r="C49" s="73" t="s">
        <v>126</v>
      </c>
      <c r="D49" s="74" t="s">
        <v>66</v>
      </c>
      <c r="E49" s="75" t="s">
        <v>173</v>
      </c>
      <c r="F49" s="76">
        <v>0</v>
      </c>
      <c r="G49" s="76">
        <v>0</v>
      </c>
      <c r="H49" s="76">
        <v>0</v>
      </c>
      <c r="I49" s="76">
        <v>171.9</v>
      </c>
    </row>
    <row r="50" spans="1:9" ht="15">
      <c r="A50" s="72" t="s">
        <v>168</v>
      </c>
      <c r="B50" s="72" t="s">
        <v>171</v>
      </c>
      <c r="C50" s="73" t="s">
        <v>172</v>
      </c>
      <c r="D50" s="74" t="s">
        <v>121</v>
      </c>
      <c r="E50" s="75" t="s">
        <v>174</v>
      </c>
      <c r="F50" s="76">
        <v>0</v>
      </c>
      <c r="G50" s="76">
        <v>0</v>
      </c>
      <c r="H50" s="76">
        <v>0</v>
      </c>
      <c r="I50" s="76">
        <v>171.9</v>
      </c>
    </row>
    <row r="51" spans="1:9" ht="15">
      <c r="A51" s="77" t="s">
        <v>168</v>
      </c>
      <c r="B51" s="77" t="s">
        <v>171</v>
      </c>
      <c r="C51" s="78" t="s">
        <v>175</v>
      </c>
      <c r="D51" s="79" t="s">
        <v>176</v>
      </c>
      <c r="E51" s="80" t="s">
        <v>177</v>
      </c>
      <c r="F51" s="81">
        <v>0</v>
      </c>
      <c r="G51" s="81">
        <v>0</v>
      </c>
      <c r="H51" s="81">
        <v>0</v>
      </c>
      <c r="I51" s="81">
        <v>171.9</v>
      </c>
    </row>
    <row r="52" spans="1:9" ht="15">
      <c r="A52" s="72" t="s">
        <v>54</v>
      </c>
      <c r="B52" s="72" t="s">
        <v>54</v>
      </c>
      <c r="C52" s="73" t="s">
        <v>54</v>
      </c>
      <c r="D52" s="74" t="s">
        <v>55</v>
      </c>
      <c r="E52" s="75" t="s">
        <v>366</v>
      </c>
      <c r="F52" s="76">
        <v>54006.8</v>
      </c>
      <c r="G52" s="76">
        <v>54006.4</v>
      </c>
      <c r="H52" s="76">
        <v>54006.4</v>
      </c>
      <c r="I52" s="76">
        <v>105775.9</v>
      </c>
    </row>
    <row r="53" spans="1:9" ht="15">
      <c r="A53" s="72" t="s">
        <v>54</v>
      </c>
      <c r="B53" s="72" t="s">
        <v>54</v>
      </c>
      <c r="C53" s="73" t="s">
        <v>54</v>
      </c>
      <c r="D53" s="74" t="s">
        <v>178</v>
      </c>
      <c r="E53" s="75" t="s">
        <v>367</v>
      </c>
      <c r="F53" s="76">
        <v>4122425.8</v>
      </c>
      <c r="G53" s="76">
        <v>4122424</v>
      </c>
      <c r="H53" s="76">
        <v>4122424</v>
      </c>
      <c r="I53" s="76">
        <v>4155304.5</v>
      </c>
    </row>
    <row r="54" ht="15" customHeight="1"/>
    <row r="55" ht="15" customHeight="1"/>
    <row r="56" spans="4:9" ht="21" customHeight="1">
      <c r="D56" s="38" t="s">
        <v>96</v>
      </c>
      <c r="E56" s="235" t="s">
        <v>97</v>
      </c>
      <c r="F56" s="235"/>
      <c r="G56" s="235"/>
      <c r="H56" s="37" t="s">
        <v>98</v>
      </c>
      <c r="I56" s="37"/>
    </row>
    <row r="57" ht="14.25" customHeight="1">
      <c r="D57" s="44" t="s">
        <v>99</v>
      </c>
    </row>
    <row r="58" ht="15" customHeight="1">
      <c r="D58" s="64"/>
    </row>
    <row r="59" ht="15" customHeight="1"/>
    <row r="60" ht="15" customHeight="1"/>
    <row r="61" ht="15" customHeight="1"/>
    <row r="62" ht="15" customHeight="1"/>
    <row r="63" ht="15" customHeight="1"/>
  </sheetData>
  <sheetProtection/>
  <mergeCells count="19">
    <mergeCell ref="A14:C14"/>
    <mergeCell ref="B7:D7"/>
    <mergeCell ref="E7:I7"/>
    <mergeCell ref="B8:D8"/>
    <mergeCell ref="E8:I8"/>
    <mergeCell ref="B9:D9"/>
    <mergeCell ref="E9:I9"/>
    <mergeCell ref="B10:D10"/>
    <mergeCell ref="E10:I10"/>
    <mergeCell ref="E56:G56"/>
    <mergeCell ref="B11:D11"/>
    <mergeCell ref="B6:D6"/>
    <mergeCell ref="E6:I6"/>
    <mergeCell ref="E1:I1"/>
    <mergeCell ref="A2:I2"/>
    <mergeCell ref="A3:I3"/>
    <mergeCell ref="B5:D5"/>
    <mergeCell ref="E5:I5"/>
    <mergeCell ref="E11:I11"/>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4"/>
  </sheetPr>
  <dimension ref="A1:I63"/>
  <sheetViews>
    <sheetView zoomScalePageLayoutView="0" workbookViewId="0" topLeftCell="A28">
      <selection activeCell="K56" sqref="K55:L57"/>
    </sheetView>
  </sheetViews>
  <sheetFormatPr defaultColWidth="9.140625" defaultRowHeight="15"/>
  <cols>
    <col min="1" max="1" width="3.8515625" style="36" customWidth="1"/>
    <col min="2" max="2" width="6.28125" style="36" customWidth="1"/>
    <col min="3" max="3" width="4.7109375" style="36" customWidth="1"/>
    <col min="4" max="4" width="59.7109375" style="36" customWidth="1"/>
    <col min="5" max="5" width="8.00390625" style="36" customWidth="1"/>
    <col min="6" max="9" width="13.8515625" style="36" customWidth="1"/>
    <col min="10" max="11" width="9.140625" style="36" customWidth="1"/>
    <col min="12" max="13" width="13.57421875" style="36" bestFit="1" customWidth="1"/>
    <col min="14" max="16384" width="9.140625" style="36" customWidth="1"/>
  </cols>
  <sheetData>
    <row r="1" spans="5:9" ht="33" customHeight="1">
      <c r="E1" s="238" t="s">
        <v>76</v>
      </c>
      <c r="F1" s="238"/>
      <c r="G1" s="238"/>
      <c r="H1" s="238"/>
      <c r="I1" s="238"/>
    </row>
    <row r="2" spans="1:9" ht="33" customHeight="1">
      <c r="A2" s="239" t="s">
        <v>77</v>
      </c>
      <c r="B2" s="239"/>
      <c r="C2" s="239"/>
      <c r="D2" s="239"/>
      <c r="E2" s="239"/>
      <c r="F2" s="239"/>
      <c r="G2" s="239"/>
      <c r="H2" s="239"/>
      <c r="I2" s="239"/>
    </row>
    <row r="3" spans="1:9" ht="15" customHeight="1">
      <c r="A3" s="240" t="s">
        <v>1024</v>
      </c>
      <c r="B3" s="240"/>
      <c r="C3" s="240"/>
      <c r="D3" s="240"/>
      <c r="E3" s="240"/>
      <c r="F3" s="240"/>
      <c r="G3" s="240"/>
      <c r="H3" s="240"/>
      <c r="I3" s="240"/>
    </row>
    <row r="4" spans="1:6" ht="9.75" customHeight="1">
      <c r="A4" s="136"/>
      <c r="B4" s="136"/>
      <c r="C4" s="136"/>
      <c r="D4" s="136"/>
      <c r="E4" s="136"/>
      <c r="F4" s="136"/>
    </row>
    <row r="5" spans="1:9" ht="30.75" customHeight="1">
      <c r="A5" s="37"/>
      <c r="B5" s="236" t="s">
        <v>78</v>
      </c>
      <c r="C5" s="236"/>
      <c r="D5" s="236"/>
      <c r="E5" s="241" t="s">
        <v>712</v>
      </c>
      <c r="F5" s="241"/>
      <c r="G5" s="241"/>
      <c r="H5" s="241"/>
      <c r="I5" s="241"/>
    </row>
    <row r="6" spans="1:9" ht="13.5" customHeight="1">
      <c r="A6" s="37" t="s">
        <v>79</v>
      </c>
      <c r="B6" s="236" t="s">
        <v>713</v>
      </c>
      <c r="C6" s="236"/>
      <c r="D6" s="236"/>
      <c r="E6" s="237"/>
      <c r="F6" s="237"/>
      <c r="G6" s="237"/>
      <c r="H6" s="237"/>
      <c r="I6" s="237"/>
    </row>
    <row r="7" spans="1:9" ht="13.5" customHeight="1">
      <c r="A7" s="37"/>
      <c r="B7" s="236" t="s">
        <v>81</v>
      </c>
      <c r="C7" s="236"/>
      <c r="D7" s="236"/>
      <c r="E7" s="237" t="s">
        <v>1026</v>
      </c>
      <c r="F7" s="237"/>
      <c r="G7" s="237"/>
      <c r="H7" s="237"/>
      <c r="I7" s="237"/>
    </row>
    <row r="8" spans="1:9" ht="13.5" customHeight="1">
      <c r="A8" s="37"/>
      <c r="B8" s="236" t="s">
        <v>82</v>
      </c>
      <c r="C8" s="236"/>
      <c r="D8" s="236"/>
      <c r="E8" s="237"/>
      <c r="F8" s="237"/>
      <c r="G8" s="237"/>
      <c r="H8" s="237"/>
      <c r="I8" s="237"/>
    </row>
    <row r="9" spans="1:9" ht="13.5" customHeight="1">
      <c r="A9" s="37"/>
      <c r="B9" s="236" t="s">
        <v>52</v>
      </c>
      <c r="C9" s="236"/>
      <c r="D9" s="236"/>
      <c r="E9" s="237"/>
      <c r="F9" s="237"/>
      <c r="G9" s="237"/>
      <c r="H9" s="237"/>
      <c r="I9" s="237"/>
    </row>
    <row r="10" spans="1:9" ht="13.5" customHeight="1">
      <c r="A10" s="37"/>
      <c r="B10" s="236" t="s">
        <v>83</v>
      </c>
      <c r="C10" s="236"/>
      <c r="D10" s="236"/>
      <c r="E10" s="237"/>
      <c r="F10" s="237"/>
      <c r="G10" s="237"/>
      <c r="H10" s="237"/>
      <c r="I10" s="237"/>
    </row>
    <row r="11" spans="1:9" ht="13.5" customHeight="1">
      <c r="A11" s="37"/>
      <c r="B11" s="236" t="s">
        <v>84</v>
      </c>
      <c r="C11" s="236"/>
      <c r="D11" s="236"/>
      <c r="E11" s="237" t="s">
        <v>714</v>
      </c>
      <c r="F11" s="237"/>
      <c r="G11" s="237"/>
      <c r="H11" s="237"/>
      <c r="I11" s="237"/>
    </row>
    <row r="12" ht="8.25" customHeight="1"/>
    <row r="13" spans="1:9" ht="57" customHeight="1">
      <c r="A13" s="45" t="s">
        <v>85</v>
      </c>
      <c r="B13" s="46" t="s">
        <v>86</v>
      </c>
      <c r="C13" s="45" t="s">
        <v>87</v>
      </c>
      <c r="D13" s="143" t="s">
        <v>53</v>
      </c>
      <c r="E13" s="143" t="s">
        <v>88</v>
      </c>
      <c r="F13" s="143" t="s">
        <v>89</v>
      </c>
      <c r="G13" s="143" t="s">
        <v>90</v>
      </c>
      <c r="H13" s="143" t="s">
        <v>91</v>
      </c>
      <c r="I13" s="143" t="s">
        <v>92</v>
      </c>
    </row>
    <row r="14" spans="1:9" ht="15" customHeight="1">
      <c r="A14" s="242" t="s">
        <v>93</v>
      </c>
      <c r="B14" s="243"/>
      <c r="C14" s="244"/>
      <c r="D14" s="144" t="s">
        <v>94</v>
      </c>
      <c r="E14" s="144">
        <v>1</v>
      </c>
      <c r="F14" s="144">
        <v>2</v>
      </c>
      <c r="G14" s="144">
        <v>3</v>
      </c>
      <c r="H14" s="144">
        <v>4</v>
      </c>
      <c r="I14" s="144">
        <v>5</v>
      </c>
    </row>
    <row r="15" spans="1:9" ht="15">
      <c r="A15" s="72" t="s">
        <v>124</v>
      </c>
      <c r="B15" s="72" t="s">
        <v>125</v>
      </c>
      <c r="C15" s="73" t="s">
        <v>126</v>
      </c>
      <c r="D15" s="145" t="s">
        <v>110</v>
      </c>
      <c r="E15" s="146" t="s">
        <v>127</v>
      </c>
      <c r="F15" s="147">
        <v>3219024.2</v>
      </c>
      <c r="G15" s="147">
        <v>2468853.1</v>
      </c>
      <c r="H15" s="147">
        <v>2468853.1</v>
      </c>
      <c r="I15" s="147">
        <v>2927280</v>
      </c>
    </row>
    <row r="16" spans="1:9" ht="15">
      <c r="A16" s="72" t="s">
        <v>124</v>
      </c>
      <c r="B16" s="72" t="s">
        <v>128</v>
      </c>
      <c r="C16" s="73" t="s">
        <v>126</v>
      </c>
      <c r="D16" s="145" t="s">
        <v>111</v>
      </c>
      <c r="E16" s="146" t="s">
        <v>129</v>
      </c>
      <c r="F16" s="147">
        <v>3219024.2</v>
      </c>
      <c r="G16" s="147">
        <v>2468853.1</v>
      </c>
      <c r="H16" s="147">
        <v>2468853.1</v>
      </c>
      <c r="I16" s="147">
        <v>2927280</v>
      </c>
    </row>
    <row r="17" spans="1:9" ht="15">
      <c r="A17" s="77" t="s">
        <v>124</v>
      </c>
      <c r="B17" s="77" t="s">
        <v>128</v>
      </c>
      <c r="C17" s="78" t="s">
        <v>95</v>
      </c>
      <c r="D17" s="79" t="s">
        <v>112</v>
      </c>
      <c r="E17" s="148" t="s">
        <v>130</v>
      </c>
      <c r="F17" s="149">
        <v>3219024.2</v>
      </c>
      <c r="G17" s="149">
        <v>2468853.1</v>
      </c>
      <c r="H17" s="149">
        <v>2468853.1</v>
      </c>
      <c r="I17" s="149">
        <v>2927280</v>
      </c>
    </row>
    <row r="18" spans="1:9" ht="15">
      <c r="A18" s="72" t="s">
        <v>131</v>
      </c>
      <c r="B18" s="72" t="s">
        <v>128</v>
      </c>
      <c r="C18" s="73" t="s">
        <v>95</v>
      </c>
      <c r="D18" s="145" t="s">
        <v>113</v>
      </c>
      <c r="E18" s="146" t="s">
        <v>132</v>
      </c>
      <c r="F18" s="147">
        <v>7542.2</v>
      </c>
      <c r="G18" s="147">
        <v>43387.2</v>
      </c>
      <c r="H18" s="147">
        <v>43387.2</v>
      </c>
      <c r="I18" s="147">
        <v>44795.5</v>
      </c>
    </row>
    <row r="19" spans="1:9" ht="15">
      <c r="A19" s="77" t="s">
        <v>131</v>
      </c>
      <c r="B19" s="77" t="s">
        <v>128</v>
      </c>
      <c r="C19" s="78" t="s">
        <v>133</v>
      </c>
      <c r="D19" s="79" t="s">
        <v>114</v>
      </c>
      <c r="E19" s="148" t="s">
        <v>134</v>
      </c>
      <c r="F19" s="149">
        <v>0</v>
      </c>
      <c r="G19" s="149">
        <v>35846</v>
      </c>
      <c r="H19" s="149">
        <v>35846</v>
      </c>
      <c r="I19" s="149">
        <v>30231.9</v>
      </c>
    </row>
    <row r="20" spans="1:9" ht="15">
      <c r="A20" s="77" t="s">
        <v>131</v>
      </c>
      <c r="B20" s="77" t="s">
        <v>128</v>
      </c>
      <c r="C20" s="78" t="s">
        <v>363</v>
      </c>
      <c r="D20" s="79" t="s">
        <v>364</v>
      </c>
      <c r="E20" s="148" t="s">
        <v>135</v>
      </c>
      <c r="F20" s="149">
        <v>7542.2</v>
      </c>
      <c r="G20" s="149">
        <v>7541.3</v>
      </c>
      <c r="H20" s="149">
        <v>7541.3</v>
      </c>
      <c r="I20" s="149">
        <v>14563.5</v>
      </c>
    </row>
    <row r="21" spans="1:9" ht="15">
      <c r="A21" s="72" t="s">
        <v>54</v>
      </c>
      <c r="B21" s="72" t="s">
        <v>54</v>
      </c>
      <c r="C21" s="73" t="s">
        <v>54</v>
      </c>
      <c r="D21" s="145" t="s">
        <v>109</v>
      </c>
      <c r="E21" s="146" t="s">
        <v>136</v>
      </c>
      <c r="F21" s="147">
        <v>3226566.4</v>
      </c>
      <c r="G21" s="147">
        <v>2512240.4</v>
      </c>
      <c r="H21" s="147">
        <v>2512240.4</v>
      </c>
      <c r="I21" s="147">
        <v>2972075.4</v>
      </c>
    </row>
    <row r="22" spans="1:9" ht="15">
      <c r="A22" s="72" t="s">
        <v>124</v>
      </c>
      <c r="B22" s="72" t="s">
        <v>137</v>
      </c>
      <c r="C22" s="73" t="s">
        <v>126</v>
      </c>
      <c r="D22" s="145" t="s">
        <v>116</v>
      </c>
      <c r="E22" s="146" t="s">
        <v>138</v>
      </c>
      <c r="F22" s="147">
        <v>811985.6</v>
      </c>
      <c r="G22" s="147">
        <v>620197.7</v>
      </c>
      <c r="H22" s="147">
        <v>620197.7</v>
      </c>
      <c r="I22" s="147">
        <v>731820</v>
      </c>
    </row>
    <row r="23" spans="1:9" ht="15">
      <c r="A23" s="72" t="s">
        <v>124</v>
      </c>
      <c r="B23" s="72" t="s">
        <v>139</v>
      </c>
      <c r="C23" s="73" t="s">
        <v>126</v>
      </c>
      <c r="D23" s="145" t="s">
        <v>117</v>
      </c>
      <c r="E23" s="146" t="s">
        <v>140</v>
      </c>
      <c r="F23" s="147">
        <v>811985.6</v>
      </c>
      <c r="G23" s="147">
        <v>620197.7</v>
      </c>
      <c r="H23" s="147">
        <v>620197.7</v>
      </c>
      <c r="I23" s="147">
        <v>731820</v>
      </c>
    </row>
    <row r="24" spans="1:9" ht="15">
      <c r="A24" s="77" t="s">
        <v>124</v>
      </c>
      <c r="B24" s="77" t="s">
        <v>139</v>
      </c>
      <c r="C24" s="78" t="s">
        <v>95</v>
      </c>
      <c r="D24" s="79" t="s">
        <v>118</v>
      </c>
      <c r="E24" s="148" t="s">
        <v>125</v>
      </c>
      <c r="F24" s="149">
        <v>808985.6</v>
      </c>
      <c r="G24" s="149">
        <v>617213.3</v>
      </c>
      <c r="H24" s="149">
        <v>617213.3</v>
      </c>
      <c r="I24" s="149">
        <v>731820</v>
      </c>
    </row>
    <row r="25" spans="1:9" ht="15">
      <c r="A25" s="77" t="s">
        <v>124</v>
      </c>
      <c r="B25" s="77" t="s">
        <v>139</v>
      </c>
      <c r="C25" s="78" t="s">
        <v>314</v>
      </c>
      <c r="D25" s="79" t="s">
        <v>365</v>
      </c>
      <c r="E25" s="148" t="s">
        <v>128</v>
      </c>
      <c r="F25" s="149">
        <v>3000</v>
      </c>
      <c r="G25" s="149">
        <v>2984.4</v>
      </c>
      <c r="H25" s="149">
        <v>2984.4</v>
      </c>
      <c r="I25" s="149">
        <v>0</v>
      </c>
    </row>
    <row r="26" spans="1:9" ht="15">
      <c r="A26" s="72" t="s">
        <v>54</v>
      </c>
      <c r="B26" s="72" t="s">
        <v>54</v>
      </c>
      <c r="C26" s="73" t="s">
        <v>54</v>
      </c>
      <c r="D26" s="145" t="s">
        <v>115</v>
      </c>
      <c r="E26" s="146" t="s">
        <v>141</v>
      </c>
      <c r="F26" s="147">
        <v>811985.6</v>
      </c>
      <c r="G26" s="147">
        <v>620197.7</v>
      </c>
      <c r="H26" s="147">
        <v>620197.7</v>
      </c>
      <c r="I26" s="147">
        <v>731820</v>
      </c>
    </row>
    <row r="27" spans="1:9" ht="15">
      <c r="A27" s="72" t="s">
        <v>142</v>
      </c>
      <c r="B27" s="72" t="s">
        <v>143</v>
      </c>
      <c r="C27" s="73" t="s">
        <v>126</v>
      </c>
      <c r="D27" s="145" t="s">
        <v>57</v>
      </c>
      <c r="E27" s="146" t="s">
        <v>144</v>
      </c>
      <c r="F27" s="147">
        <v>165233.2</v>
      </c>
      <c r="G27" s="147">
        <v>0</v>
      </c>
      <c r="H27" s="147">
        <v>158002.6</v>
      </c>
      <c r="I27" s="147">
        <v>169010.7</v>
      </c>
    </row>
    <row r="28" spans="1:9" ht="15">
      <c r="A28" s="72" t="s">
        <v>142</v>
      </c>
      <c r="B28" s="72" t="s">
        <v>125</v>
      </c>
      <c r="C28" s="73" t="s">
        <v>126</v>
      </c>
      <c r="D28" s="145" t="s">
        <v>58</v>
      </c>
      <c r="E28" s="146" t="s">
        <v>145</v>
      </c>
      <c r="F28" s="147">
        <v>37818</v>
      </c>
      <c r="G28" s="147">
        <v>0</v>
      </c>
      <c r="H28" s="147">
        <v>37721.8</v>
      </c>
      <c r="I28" s="147">
        <v>15650</v>
      </c>
    </row>
    <row r="29" spans="1:9" ht="15">
      <c r="A29" s="77" t="s">
        <v>142</v>
      </c>
      <c r="B29" s="77" t="s">
        <v>128</v>
      </c>
      <c r="C29" s="78" t="s">
        <v>126</v>
      </c>
      <c r="D29" s="79" t="s">
        <v>59</v>
      </c>
      <c r="E29" s="148" t="s">
        <v>146</v>
      </c>
      <c r="F29" s="149">
        <v>37818</v>
      </c>
      <c r="G29" s="149">
        <v>0</v>
      </c>
      <c r="H29" s="149">
        <v>37721.8</v>
      </c>
      <c r="I29" s="149">
        <v>15650</v>
      </c>
    </row>
    <row r="30" spans="1:9" ht="15">
      <c r="A30" s="72" t="s">
        <v>142</v>
      </c>
      <c r="B30" s="72" t="s">
        <v>137</v>
      </c>
      <c r="C30" s="73" t="s">
        <v>126</v>
      </c>
      <c r="D30" s="145" t="s">
        <v>60</v>
      </c>
      <c r="E30" s="146" t="s">
        <v>147</v>
      </c>
      <c r="F30" s="147">
        <v>82000.9</v>
      </c>
      <c r="G30" s="147">
        <v>0</v>
      </c>
      <c r="H30" s="147">
        <v>75494.7</v>
      </c>
      <c r="I30" s="147">
        <v>25237.7</v>
      </c>
    </row>
    <row r="31" spans="1:9" ht="15">
      <c r="A31" s="77" t="s">
        <v>142</v>
      </c>
      <c r="B31" s="77" t="s">
        <v>139</v>
      </c>
      <c r="C31" s="78" t="s">
        <v>126</v>
      </c>
      <c r="D31" s="79" t="s">
        <v>61</v>
      </c>
      <c r="E31" s="148" t="s">
        <v>148</v>
      </c>
      <c r="F31" s="149">
        <v>18001</v>
      </c>
      <c r="G31" s="149">
        <v>0</v>
      </c>
      <c r="H31" s="149">
        <v>18000</v>
      </c>
      <c r="I31" s="149">
        <v>22035</v>
      </c>
    </row>
    <row r="32" spans="1:9" ht="15">
      <c r="A32" s="77" t="s">
        <v>142</v>
      </c>
      <c r="B32" s="77" t="s">
        <v>149</v>
      </c>
      <c r="C32" s="78" t="s">
        <v>126</v>
      </c>
      <c r="D32" s="79" t="s">
        <v>62</v>
      </c>
      <c r="E32" s="148" t="s">
        <v>150</v>
      </c>
      <c r="F32" s="149">
        <v>51634.4</v>
      </c>
      <c r="G32" s="149">
        <v>0</v>
      </c>
      <c r="H32" s="149">
        <v>51634.3</v>
      </c>
      <c r="I32" s="149">
        <v>0</v>
      </c>
    </row>
    <row r="33" spans="1:9" ht="15">
      <c r="A33" s="77" t="s">
        <v>142</v>
      </c>
      <c r="B33" s="77" t="s">
        <v>151</v>
      </c>
      <c r="C33" s="78" t="s">
        <v>126</v>
      </c>
      <c r="D33" s="79" t="s">
        <v>63</v>
      </c>
      <c r="E33" s="148" t="s">
        <v>152</v>
      </c>
      <c r="F33" s="149">
        <v>9281.5</v>
      </c>
      <c r="G33" s="149">
        <v>0</v>
      </c>
      <c r="H33" s="149">
        <v>3248.3</v>
      </c>
      <c r="I33" s="149">
        <v>0</v>
      </c>
    </row>
    <row r="34" spans="1:9" ht="25.5">
      <c r="A34" s="77" t="s">
        <v>142</v>
      </c>
      <c r="B34" s="77" t="s">
        <v>153</v>
      </c>
      <c r="C34" s="78" t="s">
        <v>126</v>
      </c>
      <c r="D34" s="79" t="s">
        <v>64</v>
      </c>
      <c r="E34" s="148" t="s">
        <v>137</v>
      </c>
      <c r="F34" s="149">
        <v>3084</v>
      </c>
      <c r="G34" s="149">
        <v>0</v>
      </c>
      <c r="H34" s="149">
        <v>2612.1</v>
      </c>
      <c r="I34" s="149">
        <v>3202.7</v>
      </c>
    </row>
    <row r="35" spans="1:9" ht="15">
      <c r="A35" s="72" t="s">
        <v>142</v>
      </c>
      <c r="B35" s="72" t="s">
        <v>154</v>
      </c>
      <c r="C35" s="73" t="s">
        <v>126</v>
      </c>
      <c r="D35" s="145" t="s">
        <v>65</v>
      </c>
      <c r="E35" s="146" t="s">
        <v>139</v>
      </c>
      <c r="F35" s="147">
        <v>11970</v>
      </c>
      <c r="G35" s="147">
        <v>0</v>
      </c>
      <c r="H35" s="147">
        <v>11970</v>
      </c>
      <c r="I35" s="147">
        <v>11970</v>
      </c>
    </row>
    <row r="36" spans="1:9" ht="15">
      <c r="A36" s="72" t="s">
        <v>142</v>
      </c>
      <c r="B36" s="72" t="s">
        <v>155</v>
      </c>
      <c r="C36" s="73" t="s">
        <v>126</v>
      </c>
      <c r="D36" s="145" t="s">
        <v>66</v>
      </c>
      <c r="E36" s="146" t="s">
        <v>149</v>
      </c>
      <c r="F36" s="147">
        <v>11970</v>
      </c>
      <c r="G36" s="147">
        <v>0</v>
      </c>
      <c r="H36" s="147">
        <v>11970</v>
      </c>
      <c r="I36" s="147">
        <v>11970</v>
      </c>
    </row>
    <row r="37" spans="1:9" ht="15">
      <c r="A37" s="77" t="s">
        <v>142</v>
      </c>
      <c r="B37" s="77" t="s">
        <v>155</v>
      </c>
      <c r="C37" s="78" t="s">
        <v>95</v>
      </c>
      <c r="D37" s="79" t="s">
        <v>67</v>
      </c>
      <c r="E37" s="148" t="s">
        <v>156</v>
      </c>
      <c r="F37" s="149">
        <v>11970</v>
      </c>
      <c r="G37" s="149">
        <v>0</v>
      </c>
      <c r="H37" s="149">
        <v>11970</v>
      </c>
      <c r="I37" s="149">
        <v>11970</v>
      </c>
    </row>
    <row r="38" spans="1:9" ht="15">
      <c r="A38" s="72" t="s">
        <v>142</v>
      </c>
      <c r="B38" s="72" t="s">
        <v>157</v>
      </c>
      <c r="C38" s="73" t="s">
        <v>126</v>
      </c>
      <c r="D38" s="145" t="s">
        <v>68</v>
      </c>
      <c r="E38" s="146" t="s">
        <v>151</v>
      </c>
      <c r="F38" s="147">
        <v>27444.3</v>
      </c>
      <c r="G38" s="147">
        <v>0</v>
      </c>
      <c r="H38" s="147">
        <v>26816.1</v>
      </c>
      <c r="I38" s="147">
        <v>105220.3</v>
      </c>
    </row>
    <row r="39" spans="1:9" ht="15">
      <c r="A39" s="72" t="s">
        <v>142</v>
      </c>
      <c r="B39" s="72" t="s">
        <v>158</v>
      </c>
      <c r="C39" s="73" t="s">
        <v>126</v>
      </c>
      <c r="D39" s="145" t="s">
        <v>69</v>
      </c>
      <c r="E39" s="146" t="s">
        <v>153</v>
      </c>
      <c r="F39" s="147">
        <v>27444.3</v>
      </c>
      <c r="G39" s="147">
        <v>0</v>
      </c>
      <c r="H39" s="147">
        <v>26816.1</v>
      </c>
      <c r="I39" s="147">
        <v>105220.3</v>
      </c>
    </row>
    <row r="40" spans="1:9" ht="15">
      <c r="A40" s="72" t="s">
        <v>142</v>
      </c>
      <c r="B40" s="72" t="s">
        <v>158</v>
      </c>
      <c r="C40" s="73" t="s">
        <v>95</v>
      </c>
      <c r="D40" s="145" t="s">
        <v>70</v>
      </c>
      <c r="E40" s="146" t="s">
        <v>159</v>
      </c>
      <c r="F40" s="147">
        <v>5746.8</v>
      </c>
      <c r="G40" s="147">
        <v>0</v>
      </c>
      <c r="H40" s="147">
        <v>5118.8</v>
      </c>
      <c r="I40" s="147">
        <v>91654.8</v>
      </c>
    </row>
    <row r="41" spans="1:9" ht="15">
      <c r="A41" s="77" t="s">
        <v>142</v>
      </c>
      <c r="B41" s="77" t="s">
        <v>158</v>
      </c>
      <c r="C41" s="78" t="s">
        <v>160</v>
      </c>
      <c r="D41" s="79" t="s">
        <v>71</v>
      </c>
      <c r="E41" s="148" t="s">
        <v>161</v>
      </c>
      <c r="F41" s="149">
        <v>5746.8</v>
      </c>
      <c r="G41" s="149">
        <v>0</v>
      </c>
      <c r="H41" s="149">
        <v>5118.8</v>
      </c>
      <c r="I41" s="149">
        <v>91654.8</v>
      </c>
    </row>
    <row r="42" spans="1:9" ht="15">
      <c r="A42" s="77" t="s">
        <v>142</v>
      </c>
      <c r="B42" s="77" t="s">
        <v>158</v>
      </c>
      <c r="C42" s="78" t="s">
        <v>162</v>
      </c>
      <c r="D42" s="79" t="s">
        <v>72</v>
      </c>
      <c r="E42" s="148" t="s">
        <v>163</v>
      </c>
      <c r="F42" s="149">
        <v>21697.5</v>
      </c>
      <c r="G42" s="149">
        <v>0</v>
      </c>
      <c r="H42" s="149">
        <v>21697.3</v>
      </c>
      <c r="I42" s="149">
        <v>13565.5</v>
      </c>
    </row>
    <row r="43" spans="1:9" ht="15">
      <c r="A43" s="72" t="s">
        <v>142</v>
      </c>
      <c r="B43" s="72" t="s">
        <v>164</v>
      </c>
      <c r="C43" s="73" t="s">
        <v>126</v>
      </c>
      <c r="D43" s="145" t="s">
        <v>73</v>
      </c>
      <c r="E43" s="146" t="s">
        <v>165</v>
      </c>
      <c r="F43" s="147">
        <v>6000</v>
      </c>
      <c r="G43" s="147">
        <v>0</v>
      </c>
      <c r="H43" s="147">
        <v>6000</v>
      </c>
      <c r="I43" s="147">
        <v>10932.7</v>
      </c>
    </row>
    <row r="44" spans="1:9" ht="15">
      <c r="A44" s="72" t="s">
        <v>142</v>
      </c>
      <c r="B44" s="72" t="s">
        <v>166</v>
      </c>
      <c r="C44" s="73" t="s">
        <v>126</v>
      </c>
      <c r="D44" s="145" t="s">
        <v>74</v>
      </c>
      <c r="E44" s="146" t="s">
        <v>154</v>
      </c>
      <c r="F44" s="147">
        <v>6000</v>
      </c>
      <c r="G44" s="147">
        <v>0</v>
      </c>
      <c r="H44" s="147">
        <v>6000</v>
      </c>
      <c r="I44" s="147">
        <v>10932.7</v>
      </c>
    </row>
    <row r="45" spans="1:9" ht="15">
      <c r="A45" s="77" t="s">
        <v>142</v>
      </c>
      <c r="B45" s="77" t="s">
        <v>166</v>
      </c>
      <c r="C45" s="78" t="s">
        <v>95</v>
      </c>
      <c r="D45" s="79" t="s">
        <v>75</v>
      </c>
      <c r="E45" s="148" t="s">
        <v>167</v>
      </c>
      <c r="F45" s="149">
        <v>6000</v>
      </c>
      <c r="G45" s="149">
        <v>0</v>
      </c>
      <c r="H45" s="149">
        <v>6000</v>
      </c>
      <c r="I45" s="149">
        <v>10932.7</v>
      </c>
    </row>
    <row r="46" spans="1:9" ht="15">
      <c r="A46" s="72" t="s">
        <v>168</v>
      </c>
      <c r="B46" s="72" t="s">
        <v>143</v>
      </c>
      <c r="C46" s="73" t="s">
        <v>126</v>
      </c>
      <c r="D46" s="145" t="s">
        <v>119</v>
      </c>
      <c r="E46" s="146" t="s">
        <v>169</v>
      </c>
      <c r="F46" s="147">
        <v>0</v>
      </c>
      <c r="G46" s="147">
        <v>0</v>
      </c>
      <c r="H46" s="147">
        <v>0</v>
      </c>
      <c r="I46" s="147">
        <v>38725.9</v>
      </c>
    </row>
    <row r="47" spans="1:9" ht="15">
      <c r="A47" s="72" t="s">
        <v>168</v>
      </c>
      <c r="B47" s="72" t="s">
        <v>157</v>
      </c>
      <c r="C47" s="73" t="s">
        <v>126</v>
      </c>
      <c r="D47" s="145" t="s">
        <v>120</v>
      </c>
      <c r="E47" s="146" t="s">
        <v>170</v>
      </c>
      <c r="F47" s="147">
        <v>0</v>
      </c>
      <c r="G47" s="147">
        <v>0</v>
      </c>
      <c r="H47" s="147">
        <v>0</v>
      </c>
      <c r="I47" s="147">
        <v>38725.9</v>
      </c>
    </row>
    <row r="48" spans="1:9" ht="15">
      <c r="A48" s="72" t="s">
        <v>168</v>
      </c>
      <c r="B48" s="72" t="s">
        <v>171</v>
      </c>
      <c r="C48" s="73" t="s">
        <v>126</v>
      </c>
      <c r="D48" s="145" t="s">
        <v>66</v>
      </c>
      <c r="E48" s="146" t="s">
        <v>155</v>
      </c>
      <c r="F48" s="147">
        <v>0</v>
      </c>
      <c r="G48" s="147">
        <v>0</v>
      </c>
      <c r="H48" s="147">
        <v>0</v>
      </c>
      <c r="I48" s="147">
        <v>38725.9</v>
      </c>
    </row>
    <row r="49" spans="1:9" ht="15">
      <c r="A49" s="72" t="s">
        <v>168</v>
      </c>
      <c r="B49" s="72" t="s">
        <v>171</v>
      </c>
      <c r="C49" s="73" t="s">
        <v>172</v>
      </c>
      <c r="D49" s="145" t="s">
        <v>121</v>
      </c>
      <c r="E49" s="146" t="s">
        <v>173</v>
      </c>
      <c r="F49" s="147">
        <v>0</v>
      </c>
      <c r="G49" s="147">
        <v>0</v>
      </c>
      <c r="H49" s="147">
        <v>0</v>
      </c>
      <c r="I49" s="147">
        <v>38725.9</v>
      </c>
    </row>
    <row r="50" spans="1:9" ht="15">
      <c r="A50" s="77" t="s">
        <v>168</v>
      </c>
      <c r="B50" s="77" t="s">
        <v>171</v>
      </c>
      <c r="C50" s="78" t="s">
        <v>329</v>
      </c>
      <c r="D50" s="79" t="s">
        <v>328</v>
      </c>
      <c r="E50" s="148" t="s">
        <v>174</v>
      </c>
      <c r="F50" s="149">
        <v>0</v>
      </c>
      <c r="G50" s="149">
        <v>0</v>
      </c>
      <c r="H50" s="149">
        <v>0</v>
      </c>
      <c r="I50" s="149">
        <v>38640</v>
      </c>
    </row>
    <row r="51" spans="1:9" ht="15">
      <c r="A51" s="77" t="s">
        <v>168</v>
      </c>
      <c r="B51" s="77" t="s">
        <v>171</v>
      </c>
      <c r="C51" s="78" t="s">
        <v>175</v>
      </c>
      <c r="D51" s="79" t="s">
        <v>176</v>
      </c>
      <c r="E51" s="148" t="s">
        <v>177</v>
      </c>
      <c r="F51" s="149">
        <v>0</v>
      </c>
      <c r="G51" s="149">
        <v>0</v>
      </c>
      <c r="H51" s="149">
        <v>0</v>
      </c>
      <c r="I51" s="149">
        <v>85.9</v>
      </c>
    </row>
    <row r="52" spans="1:9" ht="15">
      <c r="A52" s="72" t="s">
        <v>326</v>
      </c>
      <c r="B52" s="72" t="s">
        <v>143</v>
      </c>
      <c r="C52" s="73" t="s">
        <v>126</v>
      </c>
      <c r="D52" s="145" t="s">
        <v>271</v>
      </c>
      <c r="E52" s="146" t="s">
        <v>366</v>
      </c>
      <c r="F52" s="147">
        <v>0</v>
      </c>
      <c r="G52" s="147">
        <v>0</v>
      </c>
      <c r="H52" s="147">
        <v>0</v>
      </c>
      <c r="I52" s="147">
        <v>2984.4</v>
      </c>
    </row>
    <row r="53" spans="1:9" ht="15">
      <c r="A53" s="72" t="s">
        <v>326</v>
      </c>
      <c r="B53" s="72" t="s">
        <v>137</v>
      </c>
      <c r="C53" s="73" t="s">
        <v>126</v>
      </c>
      <c r="D53" s="145" t="s">
        <v>272</v>
      </c>
      <c r="E53" s="146" t="s">
        <v>367</v>
      </c>
      <c r="F53" s="147">
        <v>0</v>
      </c>
      <c r="G53" s="147">
        <v>0</v>
      </c>
      <c r="H53" s="147">
        <v>0</v>
      </c>
      <c r="I53" s="147">
        <v>2984.4</v>
      </c>
    </row>
    <row r="54" spans="1:9" ht="15">
      <c r="A54" s="72" t="s">
        <v>326</v>
      </c>
      <c r="B54" s="72" t="s">
        <v>139</v>
      </c>
      <c r="C54" s="73" t="s">
        <v>126</v>
      </c>
      <c r="D54" s="145" t="s">
        <v>273</v>
      </c>
      <c r="E54" s="146" t="s">
        <v>1027</v>
      </c>
      <c r="F54" s="147">
        <v>0</v>
      </c>
      <c r="G54" s="147">
        <v>0</v>
      </c>
      <c r="H54" s="147">
        <v>0</v>
      </c>
      <c r="I54" s="147">
        <v>2984.4</v>
      </c>
    </row>
    <row r="55" spans="1:9" ht="15">
      <c r="A55" s="72" t="s">
        <v>326</v>
      </c>
      <c r="B55" s="72" t="s">
        <v>139</v>
      </c>
      <c r="C55" s="73" t="s">
        <v>95</v>
      </c>
      <c r="D55" s="145" t="s">
        <v>272</v>
      </c>
      <c r="E55" s="146" t="s">
        <v>124</v>
      </c>
      <c r="F55" s="147">
        <v>0</v>
      </c>
      <c r="G55" s="147">
        <v>0</v>
      </c>
      <c r="H55" s="147">
        <v>0</v>
      </c>
      <c r="I55" s="147">
        <v>2984.4</v>
      </c>
    </row>
    <row r="56" spans="1:9" ht="15">
      <c r="A56" s="77" t="s">
        <v>326</v>
      </c>
      <c r="B56" s="77" t="s">
        <v>139</v>
      </c>
      <c r="C56" s="78" t="s">
        <v>327</v>
      </c>
      <c r="D56" s="79" t="s">
        <v>275</v>
      </c>
      <c r="E56" s="148" t="s">
        <v>142</v>
      </c>
      <c r="F56" s="149">
        <v>0</v>
      </c>
      <c r="G56" s="149">
        <v>0</v>
      </c>
      <c r="H56" s="149">
        <v>0</v>
      </c>
      <c r="I56" s="149">
        <v>2984.4</v>
      </c>
    </row>
    <row r="57" spans="1:9" ht="15">
      <c r="A57" s="72" t="s">
        <v>54</v>
      </c>
      <c r="B57" s="72" t="s">
        <v>54</v>
      </c>
      <c r="C57" s="73" t="s">
        <v>54</v>
      </c>
      <c r="D57" s="145" t="s">
        <v>55</v>
      </c>
      <c r="E57" s="146" t="s">
        <v>168</v>
      </c>
      <c r="F57" s="147">
        <v>165233.2</v>
      </c>
      <c r="G57" s="147">
        <v>158002.6</v>
      </c>
      <c r="H57" s="147">
        <v>158002.6</v>
      </c>
      <c r="I57" s="147">
        <v>210721</v>
      </c>
    </row>
    <row r="58" spans="1:9" ht="15">
      <c r="A58" s="72" t="s">
        <v>54</v>
      </c>
      <c r="B58" s="72" t="s">
        <v>54</v>
      </c>
      <c r="C58" s="73" t="s">
        <v>54</v>
      </c>
      <c r="D58" s="145" t="s">
        <v>178</v>
      </c>
      <c r="E58" s="146" t="s">
        <v>1028</v>
      </c>
      <c r="F58" s="147">
        <v>4203785.2</v>
      </c>
      <c r="G58" s="147">
        <v>3290440.6</v>
      </c>
      <c r="H58" s="147">
        <v>3290440.6</v>
      </c>
      <c r="I58" s="147">
        <v>3914616.4</v>
      </c>
    </row>
    <row r="59" ht="15" customHeight="1"/>
    <row r="60" ht="15" customHeight="1"/>
    <row r="61" spans="4:9" ht="21" customHeight="1">
      <c r="D61" s="38" t="s">
        <v>96</v>
      </c>
      <c r="E61" s="235" t="s">
        <v>97</v>
      </c>
      <c r="F61" s="235"/>
      <c r="G61" s="235"/>
      <c r="H61" s="37" t="s">
        <v>98</v>
      </c>
      <c r="I61" s="37"/>
    </row>
    <row r="62" ht="14.25" customHeight="1">
      <c r="D62" s="44" t="s">
        <v>99</v>
      </c>
    </row>
    <row r="63" ht="15" customHeight="1">
      <c r="D63" s="136"/>
    </row>
  </sheetData>
  <sheetProtection/>
  <mergeCells count="19">
    <mergeCell ref="E61:G61"/>
    <mergeCell ref="B10:D10"/>
    <mergeCell ref="E10:I10"/>
    <mergeCell ref="B11:D11"/>
    <mergeCell ref="E11:I11"/>
    <mergeCell ref="A14:C14"/>
    <mergeCell ref="B7:D7"/>
    <mergeCell ref="E7:I7"/>
    <mergeCell ref="B8:D8"/>
    <mergeCell ref="E8:I8"/>
    <mergeCell ref="B9:D9"/>
    <mergeCell ref="E9:I9"/>
    <mergeCell ref="E1:I1"/>
    <mergeCell ref="A2:I2"/>
    <mergeCell ref="A3:I3"/>
    <mergeCell ref="B5:D5"/>
    <mergeCell ref="E5:I5"/>
    <mergeCell ref="B6:D6"/>
    <mergeCell ref="E6:I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cp:lastModifiedBy>
  <cp:lastPrinted>2023-11-06T07:40:38Z</cp:lastPrinted>
  <dcterms:created xsi:type="dcterms:W3CDTF">2022-02-07T14:37:31Z</dcterms:created>
  <dcterms:modified xsi:type="dcterms:W3CDTF">2024-01-19T05:01:05Z</dcterms:modified>
  <cp:category/>
  <cp:version/>
  <cp:contentType/>
  <cp:contentStatus/>
</cp:coreProperties>
</file>