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2"/>
  </bookViews>
  <sheets>
    <sheet name="1-илова" sheetId="1" r:id="rId1"/>
    <sheet name="2-Илова" sheetId="2" r:id="rId2"/>
    <sheet name="3-илова" sheetId="3" r:id="rId3"/>
    <sheet name="4-илова" sheetId="4" r:id="rId4"/>
    <sheet name="5-илова " sheetId="5" r:id="rId5"/>
    <sheet name="6-Илова" sheetId="6" r:id="rId6"/>
    <sheet name="8-илова" sheetId="7" r:id="rId7"/>
    <sheet name="Дебит" sheetId="8" r:id="rId8"/>
    <sheet name="Кредит" sheetId="9" r:id="rId9"/>
    <sheet name="Аппарат" sheetId="10" r:id="rId10"/>
    <sheet name="Аъзолик 1" sheetId="11" r:id="rId11"/>
    <sheet name="Аъзолик 2" sheetId="12" r:id="rId12"/>
    <sheet name="Аъзолик 3" sheetId="13" r:id="rId13"/>
    <sheet name=" (Кам мин)" sheetId="14" r:id="rId14"/>
    <sheet name="10-илова (Кадаст)" sheetId="15" r:id="rId15"/>
    <sheet name="10-илова (Лаб)" sheetId="16" r:id="rId16"/>
    <sheet name="10-илова (Ссуда)" sheetId="17" r:id="rId17"/>
    <sheet name="11-илова" sheetId="18" r:id="rId18"/>
  </sheets>
  <definedNames/>
  <calcPr calcMode="manual" fullCalcOnLoad="1"/>
</workbook>
</file>

<file path=xl/sharedStrings.xml><?xml version="1.0" encoding="utf-8"?>
<sst xmlns="http://schemas.openxmlformats.org/spreadsheetml/2006/main" count="2037" uniqueCount="713">
  <si>
    <t>Т/р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</si>
  <si>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</si>
  <si>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</si>
  <si>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</si>
  <si>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</si>
  <si>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</si>
  <si>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</si>
  <si>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</si>
  <si>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</si>
  <si>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1.</t>
  </si>
  <si>
    <t>2.</t>
  </si>
  <si>
    <t>3.</t>
  </si>
  <si>
    <t>...</t>
  </si>
  <si>
    <t>Жами</t>
  </si>
  <si>
    <t>Давлат экология Қўмитаси</t>
  </si>
  <si>
    <t>(млн.сўм)</t>
  </si>
  <si>
    <t>Экология ва атроф - муҳитни муҳофаза қилиш давлат қўмитасининг Давлатлараро барқарор ривожланиш комиссияси Илмий-ахборот марказининг Ўзбекистон Республикасидаги бўлинмаси</t>
  </si>
  <si>
    <t>Атроф-мухитни мухофаза килиш сохасида ихтисослаштирилган аналитик назорат маркази</t>
  </si>
  <si>
    <t>"Бинолардан фойдаланиш ва капитал қурилиш дирекцияси"ДУК</t>
  </si>
  <si>
    <t>4.</t>
  </si>
  <si>
    <t>Харид қилиниши режалаштирилнган товар (хизматлар) миқдори</t>
  </si>
  <si>
    <t xml:space="preserve">Бюджетдан ташқари жамғарма </t>
  </si>
  <si>
    <t>Электрон дўкон</t>
  </si>
  <si>
    <t>миллий дўкон</t>
  </si>
  <si>
    <t>"ELEGANT GOLD PRINT" МЧЖ</t>
  </si>
  <si>
    <t>AVTOBUNKER ХК</t>
  </si>
  <si>
    <t>Ҳисобот даври</t>
  </si>
  <si>
    <t>Йўналишлари</t>
  </si>
  <si>
    <t>Товар (иш ва хизмат)лар харид қилиш учун тузилган шартномалар</t>
  </si>
  <si>
    <t xml:space="preserve">Молиялаштириш манбаси* </t>
  </si>
  <si>
    <t>сони</t>
  </si>
  <si>
    <t>суммаси</t>
  </si>
  <si>
    <t>1-чорак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</si>
  <si>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</si>
  <si>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</si>
  <si>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</si>
  <si>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сақлаш харажатлари билан боғлиқ харидлар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</si>
  <si>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</si>
  <si>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</si>
  <si>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</si>
  <si>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</si>
  <si>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</si>
  <si>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Пудратчи номи</t>
  </si>
  <si>
    <t>Корхона СТИРи</t>
  </si>
  <si>
    <t>Харид қилинаётган товарлар (хизматлар) ўлчов бирлиги (имконият даражасида</t>
  </si>
  <si>
    <t>дона</t>
  </si>
  <si>
    <t xml:space="preserve">Бюджет, Бюджетдан ташқари жамғарма </t>
  </si>
  <si>
    <t>Кофемашина</t>
  </si>
  <si>
    <t>Музлатгич</t>
  </si>
  <si>
    <t>WILD MAMMUT МЧЖ</t>
  </si>
  <si>
    <t>RAYYON OLIY SAVDO XK</t>
  </si>
  <si>
    <t>22111008084259/98068</t>
  </si>
  <si>
    <t>22111008185424/174224</t>
  </si>
  <si>
    <t>Жарималар бланкаси</t>
  </si>
  <si>
    <t>Қоғоз А4</t>
  </si>
  <si>
    <t>Қаттиқ диск</t>
  </si>
  <si>
    <t>Календар (тақвим)</t>
  </si>
  <si>
    <t>Календар (столда турадиган)</t>
  </si>
  <si>
    <t>Ручка shnaider (логотип туширилган)</t>
  </si>
  <si>
    <t>Ручка металл  (логотип туширилган)</t>
  </si>
  <si>
    <t>Блокнот А5 (логотип туширилган)</t>
  </si>
  <si>
    <t>Папка А4 (логотип туширилган)</t>
  </si>
  <si>
    <t>Қоғоз пакет А3 (логотип туширилган)</t>
  </si>
  <si>
    <t>Қайдлар учун қоғоз (кубарик логотип туширилган)</t>
  </si>
  <si>
    <t>Шина</t>
  </si>
  <si>
    <t>ХФ "Аслонобод"</t>
  </si>
  <si>
    <t>YTT Sobirov Doniyorbek Ulug'beko'g'li</t>
  </si>
  <si>
    <t>"DESKFORM" МЧЖ</t>
  </si>
  <si>
    <t>"PREMIUM POLIGRAF BIZNES" МЧЖ</t>
  </si>
  <si>
    <t>«TEZKOR POLIGRAF DIZAYN SERVICE» МЧЖ</t>
  </si>
  <si>
    <t>GLOBAL POLIGRAF DIZAYN МЧЖ</t>
  </si>
  <si>
    <t>Алоқа кабели</t>
  </si>
  <si>
    <t>"ALL IN ONE MARKET" МЧЖ</t>
  </si>
  <si>
    <t>м</t>
  </si>
  <si>
    <t>22111008036998/62944</t>
  </si>
  <si>
    <t>22111008181451/170417</t>
  </si>
  <si>
    <t>22111008109307/115788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</si>
  <si>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</si>
  <si>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</si>
  <si>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</si>
  <si>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22111008165130/158259</t>
  </si>
  <si>
    <t>22111008165119/158203</t>
  </si>
  <si>
    <t>22111008171367/163434</t>
  </si>
  <si>
    <t>22111008171365/162661</t>
  </si>
  <si>
    <t>22111008145683/143217</t>
  </si>
  <si>
    <t>22111008049695/73789</t>
  </si>
  <si>
    <t>22111008144132/142185</t>
  </si>
  <si>
    <t>22111008045089/69734</t>
  </si>
  <si>
    <t>22111008172662/164715</t>
  </si>
  <si>
    <t>22111008172589/164597</t>
  </si>
  <si>
    <t>22111008172542/164762</t>
  </si>
  <si>
    <t>22111008173129/162279</t>
  </si>
  <si>
    <t>22111008173137/162034</t>
  </si>
  <si>
    <t>22111008173140/162280</t>
  </si>
  <si>
    <t>22111008173115/161518</t>
  </si>
  <si>
    <t>22111008173120/161521</t>
  </si>
  <si>
    <t xml:space="preserve">  22111008173125/162278</t>
  </si>
  <si>
    <t>Тадбир номи</t>
  </si>
  <si>
    <t>Шартноманинг умумий қиймати (минг сўм)</t>
  </si>
  <si>
    <t>* 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</si>
  <si>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2022 yilda O‘zbekiston Respublikasi Davlat ekologiya qo‘mitasi tomonidan qurilish, rekonstruktsiya qilish va ta’mirlash ishlari bo‘yicha o‘tkazilgan tanlovlar (tenderlar) to‘g‘risidagi MA’LUMOTLAR</t>
  </si>
  <si>
    <t>ИНФОРМАЦИЯ о конкурсах (тендерах) на выполнение работ по строительству, реконструкции и ремонту, проводимых Госкомэкологии Республики Узбекистан в 2022 году</t>
  </si>
  <si>
    <t>INFORMATION about competitions (tenders) for the construction, reconstruction and repair work carried out by the Committee for Ecology of the Republic of Uzbekistan in 2022</t>
  </si>
  <si>
    <t>2-чорак</t>
  </si>
  <si>
    <t>Кульер</t>
  </si>
  <si>
    <t>22111008200308/183332</t>
  </si>
  <si>
    <t>"ART ONLY TRADE" ХК</t>
  </si>
  <si>
    <t>Сейф (металл)</t>
  </si>
  <si>
    <t>22111008200925/184159</t>
  </si>
  <si>
    <t>ЯТТ XAMIDOV SHERZOD</t>
  </si>
  <si>
    <t>Сейф</t>
  </si>
  <si>
    <t>22111008200882/184087</t>
  </si>
  <si>
    <t>"ASUS NAVOI" МЧЖ</t>
  </si>
  <si>
    <t>Ноутбук</t>
  </si>
  <si>
    <t>22111008202545/186677</t>
  </si>
  <si>
    <t>ЯТТ Islomov Xakimjon Xotamjon o`g`li</t>
  </si>
  <si>
    <t xml:space="preserve">Планшет </t>
  </si>
  <si>
    <t>22111008217241/201994</t>
  </si>
  <si>
    <t>BLUE BUSINESS PRO MCHJ</t>
  </si>
  <si>
    <t>Кўчатлар</t>
  </si>
  <si>
    <t>ПҚ-3953 га асосан</t>
  </si>
  <si>
    <t>22110053392928/100</t>
  </si>
  <si>
    <t>Ўрмон хўж. бош бошқ. хуз. "Дархон" тажриба хўж.</t>
  </si>
  <si>
    <t>Минерал сув</t>
  </si>
  <si>
    <t>22111008200937/184191</t>
  </si>
  <si>
    <t>"BEXRUZ-MARKET" ХК</t>
  </si>
  <si>
    <t>Минерал сув (20 л)</t>
  </si>
  <si>
    <t>22111008200950/184215</t>
  </si>
  <si>
    <t>"SHABNAM SILVER " МЧЖ</t>
  </si>
  <si>
    <t>Кундалик (логотип туширилган)</t>
  </si>
  <si>
    <t>22111008198100/185295</t>
  </si>
  <si>
    <t>Папка (хужжатлар учун)</t>
  </si>
  <si>
    <t xml:space="preserve">  22111008209433/192857</t>
  </si>
  <si>
    <t>"KANS SHOP" ХК</t>
  </si>
  <si>
    <t>Hydrolife Bottlers 0.5</t>
  </si>
  <si>
    <t>22111008217276/201926</t>
  </si>
  <si>
    <t xml:space="preserve">  Тошкент сув</t>
  </si>
  <si>
    <t>22111008216499/201047</t>
  </si>
  <si>
    <t xml:space="preserve"> (Боржоми)</t>
  </si>
  <si>
    <t>22111008221093/199819</t>
  </si>
  <si>
    <t>Охак</t>
  </si>
  <si>
    <t>22111008245128/223038</t>
  </si>
  <si>
    <t>YTT QOBILJONOV ABUBAKIR ALIMARDON O‘G‘LI</t>
  </si>
  <si>
    <t>Ноутбук учун сумка</t>
  </si>
  <si>
    <t>22111008255620/230972</t>
  </si>
  <si>
    <t>YaTT PULATOV IXTIYOR TAXIROVICH</t>
  </si>
  <si>
    <t>22111008255605/230924</t>
  </si>
  <si>
    <t>NASIBAM TRADING МЧЖ</t>
  </si>
  <si>
    <t>картридж</t>
  </si>
  <si>
    <t>22111008269377/244832</t>
  </si>
  <si>
    <t>YATT XUSANOVA GAVXAR KANALEVNA</t>
  </si>
  <si>
    <t>Лампа светодиодли</t>
  </si>
  <si>
    <t>22111008279670/252857</t>
  </si>
  <si>
    <t>"OTABEK-ABDULLOH" OK</t>
  </si>
  <si>
    <t>Хўжалик моллари (совун)</t>
  </si>
  <si>
    <t>Аукцион</t>
  </si>
  <si>
    <t>22111007049925/32650</t>
  </si>
  <si>
    <t>MCHJ ODILOV AAA</t>
  </si>
  <si>
    <t>Хўжалик моллари (қоғоз)</t>
  </si>
  <si>
    <t>22111007049764/32514</t>
  </si>
  <si>
    <t>YATT Arabov Golib Sulaymonovich</t>
  </si>
  <si>
    <t>Хўжалик моллари (пластмасса)</t>
  </si>
  <si>
    <t>22111007049909/32631</t>
  </si>
  <si>
    <t>Канцелария моллари</t>
  </si>
  <si>
    <t>22111007051241/33361</t>
  </si>
  <si>
    <t>ORIGINAL BROKER 007</t>
  </si>
  <si>
    <t>Озиқ овқатлар</t>
  </si>
  <si>
    <t>Энг яхши таклиф</t>
  </si>
  <si>
    <t>22110014464788/1487</t>
  </si>
  <si>
    <t>ИП ООО Anglesey Food</t>
  </si>
  <si>
    <t>Гуллар (тувакда) (ШХТ тадбир учун)</t>
  </si>
  <si>
    <t xml:space="preserve">  22110031535825/20</t>
  </si>
  <si>
    <t>"Magnoliya Garden" МЧЖ</t>
  </si>
  <si>
    <t>Кўлқоп (хўжалик ишлари учун)</t>
  </si>
  <si>
    <t>22111008352009/314301</t>
  </si>
  <si>
    <t>SMARTTAB МЧЖ</t>
  </si>
  <si>
    <t>Фасад ойналарини ювиш хизмати</t>
  </si>
  <si>
    <t>22111008369237/327070</t>
  </si>
  <si>
    <t>Universal Cleaning Group МЧЖ</t>
  </si>
  <si>
    <t>Хўжалик моллари (чанг латта, пол латта)</t>
  </si>
  <si>
    <t>22111007062407/44827</t>
  </si>
  <si>
    <t>MUROD KANS МЧЖ</t>
  </si>
  <si>
    <t>Полиграфия махсулотлари</t>
  </si>
  <si>
    <t>Ягона етказиб берувчи</t>
  </si>
  <si>
    <t>22110010590912/52</t>
  </si>
  <si>
    <t>"O'zRes VM AXFBB" DUK</t>
  </si>
  <si>
    <t>2 456 977,30</t>
  </si>
  <si>
    <t>Калькулятор</t>
  </si>
  <si>
    <t>22111008435581/381774</t>
  </si>
  <si>
    <t>"UMAKANSUL BUSINESS" МЧЖ</t>
  </si>
  <si>
    <t>Канцелария моллари (клей, сиёх)</t>
  </si>
  <si>
    <t>22111007074592/51367</t>
  </si>
  <si>
    <t xml:space="preserve"> COMPLEX GOLD BIZNES МЧЖ</t>
  </si>
  <si>
    <t>Канцелария моллари (перфофайл, скотч)</t>
  </si>
  <si>
    <t>22111007074600/51377</t>
  </si>
  <si>
    <t>SARAFROZ INVEST ҚК</t>
  </si>
  <si>
    <t>Канцелария моллари (қайдлар учун стикер)</t>
  </si>
  <si>
    <t>22111007074586/51369</t>
  </si>
  <si>
    <t>AZIZAXON BREND МЧЖ</t>
  </si>
  <si>
    <t>22111007074581/51383</t>
  </si>
  <si>
    <t>22111008459348/401328</t>
  </si>
  <si>
    <t>Гидрошланг</t>
  </si>
  <si>
    <t>22111008459486/401390</t>
  </si>
  <si>
    <t>MCHJ BEK-SAM</t>
  </si>
  <si>
    <t>Клавиатура сичқончаси билан</t>
  </si>
  <si>
    <t>22111008463636/404427</t>
  </si>
  <si>
    <t>GLOBAL TEXNO TREYD MCHJ</t>
  </si>
  <si>
    <t xml:space="preserve">Буюртмачи </t>
  </si>
  <si>
    <t>Лойиҳанинг номланиши</t>
  </si>
  <si>
    <t>Лойиҳа қуввати</t>
  </si>
  <si>
    <t>Лойиҳани амалга ошириш даври</t>
  </si>
  <si>
    <t>Лойиҳани амалга ошириш қиймати (минг сўм)</t>
  </si>
  <si>
    <t>шундан ўзлаштирилган маблағлар (минг сўм)</t>
  </si>
  <si>
    <t>Лойиҳани молиялаш-тириш манбаси (бюджет/ бюджетдан ташқари маблағлар)</t>
  </si>
  <si>
    <t>3-чорак</t>
  </si>
  <si>
    <t>сақлаш харажатлари билан боғлиқ харидлар *)</t>
  </si>
  <si>
    <t>*) транспорт воситаларини сақлаш харажатлари</t>
  </si>
  <si>
    <t>Выключатель автоматический</t>
  </si>
  <si>
    <t>бюджет</t>
  </si>
  <si>
    <t>22111008537630/465374</t>
  </si>
  <si>
    <t>EL SHOP LINE N B MCHJ</t>
  </si>
  <si>
    <t>электротоварлар</t>
  </si>
  <si>
    <t>22111007092995/61790</t>
  </si>
  <si>
    <t>NEW PENCIL SHOP MCHJ</t>
  </si>
  <si>
    <t>Чорток 0.5 л минерал суви</t>
  </si>
  <si>
    <t>22111008597008/516259</t>
  </si>
  <si>
    <t>"FALCON LINE" хусусий корхонаси</t>
  </si>
  <si>
    <t>Тошкент 0.75 л минерал суви</t>
  </si>
  <si>
    <t>22111008597015/516236</t>
  </si>
  <si>
    <t xml:space="preserve">Принтер учун картридж </t>
  </si>
  <si>
    <t>22111008672326/580363</t>
  </si>
  <si>
    <t>"Info Semantik" "Info Semantik"МЧЖ</t>
  </si>
  <si>
    <t>Панно (ШХТ тадбири учун)</t>
  </si>
  <si>
    <t>22110031841062/19</t>
  </si>
  <si>
    <t xml:space="preserve">BIO - NATURAL - TRADE MAS`ULIYATI CHEKLANGAN JAMIYAT </t>
  </si>
  <si>
    <t>Маълумот табличкаси (40*40)</t>
  </si>
  <si>
    <t>22111008782485/672768</t>
  </si>
  <si>
    <t>OOO Ludem Muhr</t>
  </si>
  <si>
    <t>Маълумот табличкаси (30*20)</t>
  </si>
  <si>
    <t>22111008782472/672796</t>
  </si>
  <si>
    <t>YTT TOSHBOYEV SHAROFIDDIN</t>
  </si>
  <si>
    <t>ПРИЛОЖЕНИЕ 3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</si>
  <si>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СПРАВКА 
о дебиторской и кредиторской задолженностях</t>
  </si>
  <si>
    <t>Организация:</t>
  </si>
  <si>
    <t>Государственный комитет Республики Узбекистан по экологии и охране окружающей среды</t>
  </si>
  <si>
    <t>Глава:</t>
  </si>
  <si>
    <t>144</t>
  </si>
  <si>
    <t>Отчетный период:</t>
  </si>
  <si>
    <t>Уровень бюджета:</t>
  </si>
  <si>
    <t>Республиканский</t>
  </si>
  <si>
    <t>Единица измерения:</t>
  </si>
  <si>
    <t>тыс. cум</t>
  </si>
  <si>
    <t>№ п/п</t>
  </si>
  <si>
    <t>Статья расходов</t>
  </si>
  <si>
    <t>Наименование расходов</t>
  </si>
  <si>
    <t>Всего 
задолженность</t>
  </si>
  <si>
    <t>Из них</t>
  </si>
  <si>
    <t>Из них просроченная 
задолженность - 
всего</t>
  </si>
  <si>
    <t>в том числе</t>
  </si>
  <si>
    <t>Из них за пределами 
республики</t>
  </si>
  <si>
    <t>Примечание</t>
  </si>
  <si>
    <t>за счет
 бюджета</t>
  </si>
  <si>
    <t>за счет внебюджетных средств</t>
  </si>
  <si>
    <t>A</t>
  </si>
  <si>
    <t>ДЕБИТОРСКАЯ ЗАДОЛЖЕННОСТЬ:</t>
  </si>
  <si>
    <t>X</t>
  </si>
  <si>
    <t>IV-группа "Другие расходы"</t>
  </si>
  <si>
    <t/>
  </si>
  <si>
    <t>4200000</t>
  </si>
  <si>
    <t>РАСХОДЫ ПО ТОВАРАМ И УСЛУГАМ</t>
  </si>
  <si>
    <t>4210000</t>
  </si>
  <si>
    <t>Командировочные расходы</t>
  </si>
  <si>
    <t>4211000</t>
  </si>
  <si>
    <t>В пределах республики</t>
  </si>
  <si>
    <t>4212000</t>
  </si>
  <si>
    <t>Связанные с зарубежными поездками</t>
  </si>
  <si>
    <t>4220000</t>
  </si>
  <si>
    <t>Коммунальные услуги</t>
  </si>
  <si>
    <t>4221000</t>
  </si>
  <si>
    <t>Электроэнергия</t>
  </si>
  <si>
    <t>4222000</t>
  </si>
  <si>
    <t>Природный газ</t>
  </si>
  <si>
    <t>4224000</t>
  </si>
  <si>
    <t>Холодная вода и канализация</t>
  </si>
  <si>
    <t>4225000</t>
  </si>
  <si>
    <t>Услуги по уборке и вывоза мусору, а так же приобретение энергетических и других ресурсов (кроме бензина и других ГСМ)</t>
  </si>
  <si>
    <t>4230000</t>
  </si>
  <si>
    <t>Содержание и текущий ремонт</t>
  </si>
  <si>
    <t>4234000</t>
  </si>
  <si>
    <t>Машины, оборудования и техника</t>
  </si>
  <si>
    <t>Транспортные средства</t>
  </si>
  <si>
    <t>4234900</t>
  </si>
  <si>
    <t>Прочие машины, оборудования, техника и передаточные устройства</t>
  </si>
  <si>
    <t>4234920</t>
  </si>
  <si>
    <t>Компьютерное оборудование, вычислительная и аудио-видео техника</t>
  </si>
  <si>
    <t>4250000</t>
  </si>
  <si>
    <t>Расходы запасов материальных оборотных средств</t>
  </si>
  <si>
    <t>4252000</t>
  </si>
  <si>
    <t>Прочие материальные оборотные средства</t>
  </si>
  <si>
    <t>4252100</t>
  </si>
  <si>
    <t>Товарно-материальных запасов</t>
  </si>
  <si>
    <t>4252110</t>
  </si>
  <si>
    <t>Товарно-материальных запасов (кроме бумаги)</t>
  </si>
  <si>
    <t>4252500</t>
  </si>
  <si>
    <t>Топливо и ГСМ</t>
  </si>
  <si>
    <t>4290000</t>
  </si>
  <si>
    <t>Другие расходы на приобретение товаров и услуг</t>
  </si>
  <si>
    <t>4292000</t>
  </si>
  <si>
    <t>Телефонные, телекоммуникационные и информационные услуги</t>
  </si>
  <si>
    <t>4292100</t>
  </si>
  <si>
    <t>Телефонные, телеграфные и почтовые услуги</t>
  </si>
  <si>
    <t>4292200</t>
  </si>
  <si>
    <t>Информационные и коммуникационные услуги</t>
  </si>
  <si>
    <t>4299000</t>
  </si>
  <si>
    <t>Прочие расходы на приобретение товаров и услуг</t>
  </si>
  <si>
    <t>4299990</t>
  </si>
  <si>
    <t>4800000</t>
  </si>
  <si>
    <t>ДРУГИЕ РАСХОДЫ</t>
  </si>
  <si>
    <t>4820000</t>
  </si>
  <si>
    <t>Различные прочие расходы</t>
  </si>
  <si>
    <t>4821000</t>
  </si>
  <si>
    <t>Текущие</t>
  </si>
  <si>
    <t>4821100</t>
  </si>
  <si>
    <t>Кадастровые, землеустроительные и топографо-геодезические, картографические работы</t>
  </si>
  <si>
    <t>4821140</t>
  </si>
  <si>
    <t>Электрон давлат харидларида иштирок этиш учун закалат тулови харажатлари</t>
  </si>
  <si>
    <t>4821190</t>
  </si>
  <si>
    <t>Прочие расходы</t>
  </si>
  <si>
    <t>РАСХОДЫ ПО ФИНАНСОВЫМ АКТИВАМ И ОБЯЗАТЕЛЬСТВАМ</t>
  </si>
  <si>
    <t>Финансовый актив</t>
  </si>
  <si>
    <t xml:space="preserve">Внутренние </t>
  </si>
  <si>
    <t>Кредиты и займы</t>
  </si>
  <si>
    <t>Прочее внутреннее кредитование</t>
  </si>
  <si>
    <t>Итого по группам расходов:</t>
  </si>
  <si>
    <t>Всего:</t>
  </si>
  <si>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</si>
  <si>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</si>
  <si>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</si>
  <si>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</si>
  <si>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0569   подраздел   901   глава   440</t>
  </si>
  <si>
    <t xml:space="preserve">Отчетный период: </t>
  </si>
  <si>
    <t>Министерство:</t>
  </si>
  <si>
    <t xml:space="preserve">Еденица измерения: тыс. сум </t>
  </si>
  <si>
    <t>Л/С:</t>
  </si>
  <si>
    <t>100010860262947056990144003</t>
  </si>
  <si>
    <t>Категория</t>
  </si>
  <si>
    <t>Статья и
 подстатья</t>
  </si>
  <si>
    <t>Элемент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</si>
  <si>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</si>
  <si>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</si>
  <si>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</si>
  <si>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</si>
  <si>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</si>
  <si>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</si>
  <si>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</si>
  <si>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100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</si>
  <si>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</si>
  <si>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</si>
  <si>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</si>
  <si>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</si>
  <si>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Вазирлик ва идоралар, бошқарув органлари ва бошқа ташкилотлар бўйича тармоқ, штатлар ва контингентга доир режанинг бажарилиши (бюджет маблағлари бўйича) тўғрисида</t>
  </si>
  <si>
    <t>ҲИСОБОТ</t>
  </si>
  <si>
    <t>01-10-2022</t>
  </si>
  <si>
    <t>йил ҳолатига</t>
  </si>
  <si>
    <t xml:space="preserve">Ташкилот номи </t>
  </si>
  <si>
    <t xml:space="preserve">Даврийлиги: </t>
  </si>
  <si>
    <t>Чораклик</t>
  </si>
  <si>
    <t>Вазирлик (идора)</t>
  </si>
  <si>
    <t>Госудаpственный комитет Республики Узбекистан по охpане пpиpоды</t>
  </si>
  <si>
    <t xml:space="preserve">Бўлим     </t>
  </si>
  <si>
    <t>7056</t>
  </si>
  <si>
    <t>Кичик бўлим</t>
  </si>
  <si>
    <t>Боб</t>
  </si>
  <si>
    <t>Ташкилот типи</t>
  </si>
  <si>
    <t>Вазирлик ва идоралар, бошқарув органлари ва бошқа ташкилотлар (бюджет маблағлари бўйича)</t>
  </si>
  <si>
    <t>Бюджет тури</t>
  </si>
  <si>
    <t>Республика</t>
  </si>
  <si>
    <t>(минг сўмда)</t>
  </si>
  <si>
    <t>Асосий кўрсаткичлар</t>
  </si>
  <si>
    <t>Тоифалар</t>
  </si>
  <si>
    <t>Ҳақиқий борлиги</t>
  </si>
  <si>
    <t>Ўртача йиллик миқдори</t>
  </si>
  <si>
    <t>йил бошига</t>
  </si>
  <si>
    <t>йил (чорак) охирига</t>
  </si>
  <si>
    <t>йиллик режа</t>
  </si>
  <si>
    <t>бажарилиши</t>
  </si>
  <si>
    <t>Картридж для принтера</t>
  </si>
  <si>
    <t>Салфетка гигиеническая влажная</t>
  </si>
  <si>
    <t>Веник</t>
  </si>
  <si>
    <t>Полиэтиленовые пакеты</t>
  </si>
  <si>
    <t>Фотобумага для офисной техники</t>
  </si>
  <si>
    <t>Мыло хозяйственное твердое</t>
  </si>
  <si>
    <t>Освежитель воздуха</t>
  </si>
  <si>
    <t>Средства моющие для туалетов и ванных комнат</t>
  </si>
  <si>
    <t>веник</t>
  </si>
  <si>
    <t>Бланк заявлений</t>
  </si>
  <si>
    <t>бланк заявлений</t>
  </si>
  <si>
    <t>Тошкент суви 19 л</t>
  </si>
  <si>
    <t>Бумага для офисной техники белая (А4)</t>
  </si>
  <si>
    <t>Бумага туалетная</t>
  </si>
  <si>
    <t>Искусственная ёлка</t>
  </si>
  <si>
    <t xml:space="preserve">Шины пневматические для легкового автомобиля </t>
  </si>
  <si>
    <t>Фоторамка</t>
  </si>
  <si>
    <t>Влажная салфетка элма</t>
  </si>
  <si>
    <t>Открытки-грамота</t>
  </si>
  <si>
    <t>Бязь суровая</t>
  </si>
  <si>
    <t>Новогодний подарок</t>
  </si>
  <si>
    <t>Мыло (твердое, жидкое, туалетное) и гель для посу</t>
  </si>
  <si>
    <t>Жилет</t>
  </si>
  <si>
    <t>Карандаши простые и цветные с грифелями в твердо</t>
  </si>
  <si>
    <t>Ручка канцелярская</t>
  </si>
  <si>
    <t>Папка регистр</t>
  </si>
  <si>
    <t>Салфетка Элма 3 слоя</t>
  </si>
  <si>
    <t>Метла</t>
  </si>
  <si>
    <t>Салфетки косметические бумажные</t>
  </si>
  <si>
    <t>Hydrolife 0.5 l</t>
  </si>
  <si>
    <t>Замазка кацелярская (штрих карандаш)</t>
  </si>
  <si>
    <t>Замазка кацелярская (штрих-лента)</t>
  </si>
  <si>
    <t>Скобы для степлера</t>
  </si>
  <si>
    <t>Зажим для бумаги</t>
  </si>
  <si>
    <t>Чорток суви</t>
  </si>
  <si>
    <t>Услуга по пошиву и изготовление обмундирования</t>
  </si>
  <si>
    <t>Скрепки металлические</t>
  </si>
  <si>
    <t>Точилка канцелярская для карандашей</t>
  </si>
  <si>
    <t>Шины пневматические для легкового автомобиля</t>
  </si>
  <si>
    <t>Удлинитель бытового и аналогичного назначения</t>
  </si>
  <si>
    <t>Клавиатура</t>
  </si>
  <si>
    <t>Открытки</t>
  </si>
  <si>
    <t>Ножницы канцелярские</t>
  </si>
  <si>
    <t>Лоток для бумаг металлический</t>
  </si>
  <si>
    <t>энг яхши таклифни танлаб олиш (танлов)</t>
  </si>
  <si>
    <t>YATT XUSANOV DONIYOR ABDURAXMANOVICH</t>
  </si>
  <si>
    <t>YATT Latipova Diyora Rustamovna</t>
  </si>
  <si>
    <t>ЧП"KANS SHOP"</t>
  </si>
  <si>
    <t>ООО "SULTONBEK-IBROHIM-BARAKA"</t>
  </si>
  <si>
    <t>ЧП SERGELI OBOD DIYOR</t>
  </si>
  <si>
    <t>YATT SAIDOV ARIFJON XXX</t>
  </si>
  <si>
    <t>MEGA SIDMIR</t>
  </si>
  <si>
    <t>COSMOC COSMETIC MCHJ</t>
  </si>
  <si>
    <t>СП MIRAVZAL MIRONSHOX FAYZ</t>
  </si>
  <si>
    <t>"XALQ-NASHRIYOTI" xususiy korxonasi</t>
  </si>
  <si>
    <t>Уз КОЖ МЧЖ "Четка"</t>
  </si>
  <si>
    <t>ООО "DESKFORM"</t>
  </si>
  <si>
    <t>ООО "EXPRESS BROKER" LLC</t>
  </si>
  <si>
    <t>Бахтиёр Хафизахон МЧЖ</t>
  </si>
  <si>
    <t>"AUTO PRISE 2022" MCHJ</t>
  </si>
  <si>
    <t>ООО INTEREFFECT</t>
  </si>
  <si>
    <t>ООО "Parfume Luxe"</t>
  </si>
  <si>
    <t>ООО ELECT POLYGRAPHY</t>
  </si>
  <si>
    <t>Полвонова Н.О</t>
  </si>
  <si>
    <t>"ORIENT PEARL VOYAGE" МЧЖ</t>
  </si>
  <si>
    <t>ЧП "BEXRUZ-MARKET"</t>
  </si>
  <si>
    <t>YATT QODIROV ABDUVAQQOS ABDURAHMON O?G?LI</t>
  </si>
  <si>
    <t>FENIKS TEX X/K</t>
  </si>
  <si>
    <t>"KANSLER" MChJ</t>
  </si>
  <si>
    <t>YANGIER BREND MCHJ</t>
  </si>
  <si>
    <t>UNIVERSAL SELL BUSINESS</t>
  </si>
  <si>
    <t>ООО OMAD HUMO</t>
  </si>
  <si>
    <t>OOO"POWER MAX GROUP"</t>
  </si>
  <si>
    <t>AK-SARAY BIZNES TRADE MCHJ</t>
  </si>
  <si>
    <t>ООО SFS PHARM</t>
  </si>
  <si>
    <t>COMFORT COMMERCE</t>
  </si>
  <si>
    <t>OOO BIZNES MARKETING WORLD</t>
  </si>
  <si>
    <t>ООО MARS SMART SALE</t>
  </si>
  <si>
    <t>ООО "KANSUZ"</t>
  </si>
  <si>
    <t>"SHERZOD STATIONERY" МЧЖ</t>
  </si>
  <si>
    <t>2 222 222,00</t>
  </si>
  <si>
    <t xml:space="preserve">  22111008813207/699443</t>
  </si>
  <si>
    <t>22111008813375/699429</t>
  </si>
  <si>
    <t>22111008836977/719141</t>
  </si>
  <si>
    <t>22111008837033/  719187</t>
  </si>
  <si>
    <t>22111008837020/719203</t>
  </si>
  <si>
    <t>22111008836622/718871</t>
  </si>
  <si>
    <t>22111008836996/719157</t>
  </si>
  <si>
    <t>22111008836983/719142</t>
  </si>
  <si>
    <t>22111008876885/752166</t>
  </si>
  <si>
    <t>22111008877104/752275</t>
  </si>
  <si>
    <t>22111008876846/752113</t>
  </si>
  <si>
    <t>22111008904749/776971</t>
  </si>
  <si>
    <t>22111008897899/770450</t>
  </si>
  <si>
    <t xml:space="preserve">  221100011060919/6/11B</t>
  </si>
  <si>
    <t>22111008946440/810608</t>
  </si>
  <si>
    <t>22111008991505/842141</t>
  </si>
  <si>
    <t>221110081032037/889464</t>
  </si>
  <si>
    <t>221110081031060/888764</t>
  </si>
  <si>
    <t>221110081038266/893660</t>
  </si>
  <si>
    <t>221110081038328/893757</t>
  </si>
  <si>
    <t>221110081036853/892902</t>
  </si>
  <si>
    <t>221110081047321/900902</t>
  </si>
  <si>
    <t>221110081055668/907091</t>
  </si>
  <si>
    <t>221110081125845/950982</t>
  </si>
  <si>
    <t xml:space="preserve">Вода минеральная природная питьевая упакованная </t>
  </si>
  <si>
    <t>22111007144527/99075</t>
  </si>
  <si>
    <t>221110081067461/917021</t>
  </si>
  <si>
    <t>221110081082582/926551</t>
  </si>
  <si>
    <t>221110081082245/926852</t>
  </si>
  <si>
    <t xml:space="preserve">  221110081082245/926852</t>
  </si>
  <si>
    <t>221110081081235/927268</t>
  </si>
  <si>
    <t xml:space="preserve">  221110081080319/928326</t>
  </si>
  <si>
    <t>221110081080586/927483</t>
  </si>
  <si>
    <t>221110081080083/928183</t>
  </si>
  <si>
    <t>221110081125915/951108</t>
  </si>
  <si>
    <t xml:space="preserve">  221110081125900/951092</t>
  </si>
  <si>
    <t>221110081125888/951068</t>
  </si>
  <si>
    <t>221110081125883/951066</t>
  </si>
  <si>
    <t xml:space="preserve">  221110081125842/950975</t>
  </si>
  <si>
    <t>22110012207547/250</t>
  </si>
  <si>
    <t>221110081127922/953279</t>
  </si>
  <si>
    <t xml:space="preserve">  221110081136750/957257</t>
  </si>
  <si>
    <t xml:space="preserve">  221110081128082/953445</t>
  </si>
  <si>
    <t>221110081129956/953034</t>
  </si>
  <si>
    <t>221110081162126/966679</t>
  </si>
  <si>
    <t>221110081141847/960091</t>
  </si>
  <si>
    <t>221110081141812/959042</t>
  </si>
  <si>
    <t>221110081144935/960992</t>
  </si>
  <si>
    <t>221110081141825/959600</t>
  </si>
  <si>
    <t>221110081193395/977787</t>
  </si>
  <si>
    <t>2022 йилнинг 4 та чорагида Ўзбекистон Республикаси Экология ва атроф-муҳитни муҳофаза қилиш давлат қўмитаси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</si>
  <si>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 xml:space="preserve"> </t>
  </si>
  <si>
    <t>Лаборатория ускуналари</t>
  </si>
  <si>
    <t>Настольный pH-метр</t>
  </si>
  <si>
    <t>Сервер ускуналарини харид килиш</t>
  </si>
  <si>
    <t>ООО "HIMLABPRIBOR"</t>
  </si>
  <si>
    <t>OOO EQUIPMENTS-TRADING</t>
  </si>
  <si>
    <t>ООО "INSIGHT SOLUTIONS"</t>
  </si>
  <si>
    <t>221100531139451/222</t>
  </si>
  <si>
    <t>22110012190833/11/94</t>
  </si>
  <si>
    <t xml:space="preserve">  22110012167714/06/22</t>
  </si>
  <si>
    <t>22110012167710/115</t>
  </si>
  <si>
    <t>22110012167717/114</t>
  </si>
  <si>
    <t>4-чорак</t>
  </si>
  <si>
    <t>2022 йил 4 чорак давомида Ўзбекистон Республикаси Экология ва атроф-муҳитни муҳофаза қилиш давлат қўмитаси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</si>
  <si>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2022  йил 4-чорак давомида Ўзбекистон Республикаси Экология ва атроф-муҳитни муҳофаза 
қилиш давлат қўмитаси бюджетдан ажратилган маблағларнинг чегараланган миқдорининг ўз 
тасарруфидаги бюджет ташкилотлари кесимида тақсимоти тўғрисида
МАЪЛУМОТ</t>
  </si>
  <si>
    <t>по состоянию на 01.01.2023</t>
  </si>
  <si>
    <t>Годовая</t>
  </si>
  <si>
    <t>Фонд</t>
  </si>
  <si>
    <t>4223000</t>
  </si>
  <si>
    <t>Горячая вода и тепловая энергия</t>
  </si>
  <si>
    <t>4252120</t>
  </si>
  <si>
    <t>Расходы на приобретение бумаги</t>
  </si>
  <si>
    <t>4252300</t>
  </si>
  <si>
    <t>Продуктов питания</t>
  </si>
  <si>
    <t>КРЕДИТОРСКАЯ ЗАДОЛЖЕННОСТЬ:</t>
  </si>
  <si>
    <t>I-группа "Заработная плата и приравненные к ней платежи"</t>
  </si>
  <si>
    <t>4110000</t>
  </si>
  <si>
    <t>Заработная плата</t>
  </si>
  <si>
    <t>4111000</t>
  </si>
  <si>
    <t>Заработная плата в денежной форме</t>
  </si>
  <si>
    <t>4111100</t>
  </si>
  <si>
    <t>Основная заработная плата</t>
  </si>
  <si>
    <t>4711100</t>
  </si>
  <si>
    <t>Пособия</t>
  </si>
  <si>
    <t>4711120</t>
  </si>
  <si>
    <t>Пособия по временной нетрудоспособности</t>
  </si>
  <si>
    <t>II-группа "Начисления на заработную плату"</t>
  </si>
  <si>
    <t>4120000</t>
  </si>
  <si>
    <t>Взносы / отчисления на социальные нужды</t>
  </si>
  <si>
    <t>4121000</t>
  </si>
  <si>
    <t>Реально производимые взносы/отчисления на социальные нужды</t>
  </si>
  <si>
    <t>4121100</t>
  </si>
  <si>
    <t>Единый социальный платеж</t>
  </si>
  <si>
    <t>4291000</t>
  </si>
  <si>
    <t>Расходы на обучение</t>
  </si>
  <si>
    <t>4300000</t>
  </si>
  <si>
    <t>РАСХОДЫ ПО ОСНОВНЫМ СРЕДСТВАМ</t>
  </si>
  <si>
    <t>4350000</t>
  </si>
  <si>
    <t>Приобретение основных средств</t>
  </si>
  <si>
    <t>4354000</t>
  </si>
  <si>
    <t>4354900</t>
  </si>
  <si>
    <t>Прочие машины и оборудование</t>
  </si>
  <si>
    <t>4354940</t>
  </si>
  <si>
    <t>Приобретение учебно-лабораторного оборудования</t>
  </si>
  <si>
    <t>4355000</t>
  </si>
  <si>
    <t>Другие виды расходов по приобретению основных средств</t>
  </si>
  <si>
    <t>4355100</t>
  </si>
  <si>
    <t>Культивируемые активы</t>
  </si>
  <si>
    <t>Руководитель _____________________</t>
  </si>
  <si>
    <t>Главный бухгалтер ____________________</t>
  </si>
  <si>
    <t>М.П.</t>
  </si>
  <si>
    <r>
      <t xml:space="preserve">________________ _____________________    </t>
    </r>
    <r>
      <rPr>
        <u val="single"/>
        <sz val="11"/>
        <color indexed="8"/>
        <rFont val="Times New Roman"/>
        <family val="1"/>
      </rPr>
      <t>20</t>
    </r>
    <r>
      <rPr>
        <sz val="11"/>
        <color indexed="8"/>
        <rFont val="Times New Roman"/>
        <family val="1"/>
      </rPr>
      <t>_____г.</t>
    </r>
  </si>
  <si>
    <t>на 01.01.2023</t>
  </si>
  <si>
    <t>Раздел   0561   подраздел   001   глава   440</t>
  </si>
  <si>
    <t>годовая</t>
  </si>
  <si>
    <t>100010860262947056100144001</t>
  </si>
  <si>
    <t>41</t>
  </si>
  <si>
    <t>10</t>
  </si>
  <si>
    <t>000</t>
  </si>
  <si>
    <t>01</t>
  </si>
  <si>
    <t>11</t>
  </si>
  <si>
    <t>02</t>
  </si>
  <si>
    <t>03</t>
  </si>
  <si>
    <t>47</t>
  </si>
  <si>
    <t>04</t>
  </si>
  <si>
    <t>120</t>
  </si>
  <si>
    <t>05</t>
  </si>
  <si>
    <t>150</t>
  </si>
  <si>
    <t>Пособия по беременности и родам</t>
  </si>
  <si>
    <t>06</t>
  </si>
  <si>
    <t>07</t>
  </si>
  <si>
    <t>20</t>
  </si>
  <si>
    <t>08</t>
  </si>
  <si>
    <t>21</t>
  </si>
  <si>
    <t>09</t>
  </si>
  <si>
    <t>200</t>
  </si>
  <si>
    <t>Другие взносы/отчисления на социальные нужды</t>
  </si>
  <si>
    <t>12</t>
  </si>
  <si>
    <t>42</t>
  </si>
  <si>
    <t>00</t>
  </si>
  <si>
    <t>13</t>
  </si>
  <si>
    <t>14</t>
  </si>
  <si>
    <t>15</t>
  </si>
  <si>
    <t>16</t>
  </si>
  <si>
    <t>17</t>
  </si>
  <si>
    <t>22</t>
  </si>
  <si>
    <t>18</t>
  </si>
  <si>
    <t>24</t>
  </si>
  <si>
    <t>19</t>
  </si>
  <si>
    <t>25</t>
  </si>
  <si>
    <t>30</t>
  </si>
  <si>
    <t>34</t>
  </si>
  <si>
    <t>23</t>
  </si>
  <si>
    <t>50</t>
  </si>
  <si>
    <t>52</t>
  </si>
  <si>
    <t>26</t>
  </si>
  <si>
    <t>110</t>
  </si>
  <si>
    <t>27</t>
  </si>
  <si>
    <t>500</t>
  </si>
  <si>
    <t>28</t>
  </si>
  <si>
    <t>90</t>
  </si>
  <si>
    <t>29</t>
  </si>
  <si>
    <t>92</t>
  </si>
  <si>
    <t>31</t>
  </si>
  <si>
    <t>43</t>
  </si>
  <si>
    <t>32</t>
  </si>
  <si>
    <t>33</t>
  </si>
  <si>
    <t>54</t>
  </si>
  <si>
    <t>900</t>
  </si>
  <si>
    <t>35</t>
  </si>
  <si>
    <t>940</t>
  </si>
  <si>
    <t>36</t>
  </si>
  <si>
    <t>990</t>
  </si>
  <si>
    <t>Прочая техника</t>
  </si>
  <si>
    <t>37</t>
  </si>
  <si>
    <t>48</t>
  </si>
  <si>
    <t>38</t>
  </si>
  <si>
    <t>39</t>
  </si>
  <si>
    <t>40</t>
  </si>
  <si>
    <t>190</t>
  </si>
  <si>
    <t>ВСЕГО</t>
  </si>
  <si>
    <t>44</t>
  </si>
  <si>
    <t>Раздел   0121   подраздел   031   глава   440</t>
  </si>
  <si>
    <t>100010860262947012103144003</t>
  </si>
  <si>
    <t>Членства в международные и межгосударственные организации</t>
  </si>
  <si>
    <t>100010860262947012103144002</t>
  </si>
  <si>
    <t>100010860262947012103144001</t>
  </si>
  <si>
    <t>\</t>
  </si>
  <si>
    <t>Раздел   0115   подраздел   011   глава   440</t>
  </si>
  <si>
    <t>100010860262777011501144001</t>
  </si>
  <si>
    <t>100010860262947056990144002</t>
  </si>
  <si>
    <t>Раздел   0181   подраздел   061   глава   440</t>
  </si>
  <si>
    <t>100010860262947018106144002</t>
  </si>
  <si>
    <t>49</t>
  </si>
  <si>
    <t>300</t>
  </si>
  <si>
    <t>390</t>
  </si>
  <si>
    <t>минг сўмда</t>
  </si>
  <si>
    <t xml:space="preserve">“Бинолардан фойдаланиш ва капитал қурилиш дирекцияси” ДУКнинг </t>
  </si>
  <si>
    <t>Наманган вилояти экология бошқармаси маъмурий биноси курилиши</t>
  </si>
  <si>
    <t>2020-2022</t>
  </si>
  <si>
    <t>"Олимжон КТСИЧХФ"</t>
  </si>
  <si>
    <t>Бухоро ихтисослаштирилган Жайрон питомниги курилиш</t>
  </si>
  <si>
    <t>"Кулдош Бурон" МЧЖ</t>
  </si>
  <si>
    <t>бюджетдан ташқари маблағлар</t>
  </si>
  <si>
    <t>№9 суровномага  ва Уз.Рес.Тошкент туманлааро иктисодий судининг 16.09.2022й  №4-1001-2219/42396 карорига а-н  Сурхандарё ВЭБнинг  реконструкциясида бажарган ишидан колган  5% кафолат суммасидаги  карздорлик учун 100 % тулов утказилди</t>
  </si>
  <si>
    <t>"Термиз Сифатли Бетон" МЧЖ</t>
  </si>
  <si>
    <t>Уз.Рес.Тош.тум-ро иктисодий судининг 04.10.2022й  №4-1001-2229/43938 кар-га а-н  Кашкадарё в.Яккабог Т/Хниг  реконс-да бажарган ишидан колган  карздорлик ва давлат божига  100%тулов утказилди</t>
  </si>
  <si>
    <t>«ЖАВОХИР НУР ТРАНС» ИҚТК</t>
  </si>
  <si>
    <t>Сурхандарё вилояти "Сурхон" курикхонасини кап. таъм ишларига кредиторлик карзини коплаш</t>
  </si>
  <si>
    <t>2021-2022</t>
  </si>
  <si>
    <t>FAYZLI BOBUR HAMKOR-TERMIZ XK</t>
  </si>
  <si>
    <t>Хоразм вилояти Хозарасп тумани Тупроққала массивида жойлашган захарли қимёвий моддалар кўмиш қабристонини консервация ва реконструкция қилиш</t>
  </si>
  <si>
    <t>Ўзбекистон Республикасининг Давлат бюджети</t>
  </si>
  <si>
    <t>тендер</t>
  </si>
  <si>
    <t>"ZAMIN QURILISH TRANS SERVIS" МЧЖ</t>
  </si>
  <si>
    <t>2019-2022</t>
  </si>
  <si>
    <t>Объект номи ва манзили</t>
  </si>
  <si>
    <t>Амалга ошириш муддати</t>
  </si>
  <si>
    <t>Ўлчов бирлиги</t>
  </si>
  <si>
    <t>Режалаштирилган маблағ</t>
  </si>
  <si>
    <t>Молиялаш-тирилган маблағ (минг сўм)</t>
  </si>
  <si>
    <t>Бажарилган ишлар ва харажатларнинг миқдори 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</si>
  <si>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</si>
  <si>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</si>
  <si>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 (минг сўм)</t>
  </si>
  <si>
    <t>Йил давомида қўшимча ажратилган маблағлар асосида (минг сўм)</t>
  </si>
  <si>
    <t>I</t>
  </si>
  <si>
    <t>Аввалги йиллардан ўтувчи</t>
  </si>
  <si>
    <t>Хазорасп махсус объектини реконструкция килиш</t>
  </si>
  <si>
    <t>Объект</t>
  </si>
  <si>
    <t>Вазирлар маҳкамасининг 2021 йил 15-октябрдаги 647-сонли қарори</t>
  </si>
  <si>
    <t>II</t>
  </si>
  <si>
    <t>Янги қурилиш</t>
  </si>
  <si>
    <t xml:space="preserve">Бўстонлиқ "Яккатут" махсус объект консервация </t>
  </si>
  <si>
    <t>Сирдарё "Сазагон" махсус объект консервация</t>
  </si>
  <si>
    <t>Қашқадарё "Қоракамар" махсус объект консервация</t>
  </si>
  <si>
    <t>Бўстонлиқ "Яккатут" махсус объект консервация*</t>
  </si>
  <si>
    <t>Сирдарё "Сазагон" махсус объект консервация*</t>
  </si>
  <si>
    <t>Қашқадарё "Қоракамар" махсус объект консервация*</t>
  </si>
  <si>
    <t>Изоҳ:</t>
  </si>
  <si>
    <t>* Вазирлар Маҳкамаси Раёсати мажлисининг 2022 йил 20 июндаги 94-сон (5 млрд.сўм), 2022 йил 10 октябрдаги 151-сон (17,2 млрд.сўм) ва 2022 24 ноябрдаги 180-сон (16,4 млрд.сўм) баёнларига мувофиқ ажратилган маблағлардан 38,6 млрд.сўм мақбуллаштирилган.</t>
  </si>
  <si>
    <t>2022-йил 4-чорак Ўзбекистон Республикаси Экология ва атроф-муҳитни муҳофаза қилиш давлат қўмитаси капитал қўйилмалар ҳисобидан амалга оширилаётган лойиҳаларнинг ижроси тўғрисидаги МАЪЛУМОТЛАР</t>
  </si>
  <si>
    <t xml:space="preserve">2022 йил 4-чораги давомида Ўзбекистон Республикаси Экология ва атроф-муҳитни муҳофаза қилиш давлат қўмитаси томонидан ўтказилган танловлар (тендерлар) ва амалга оширилган давлат харидлари тўғрисидаги </t>
  </si>
  <si>
    <t>2022 йилда Ўзбекистон Республикаси Давлат экология қўмитаси томонидан қурилиш, реконструкция қилиш ва таъмирлаш ишлари бўйича ўтказилган танловлар (тендерлар) тўғрисидаги МАЪЛУМОТЛАР</t>
  </si>
  <si>
    <t>2022 йилда Ўзбекистон Республикаси Экология ва атроф-муҳитни муҳофаза қилиш давлат қўмитаси Давлат бюджетидан молиялаштириладиган ижтимоий ва ишлаб чиқариш инфратузилмасини ривожлантириш дастурларининг ижро этилиши тўғрисидаги 
МАЪЛУМОТ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</si>
</sst>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"/>
    <numFmt numFmtId="166" formatCode="0.0"/>
    <numFmt numFmtId="167" formatCode="_-* #,##0.00\ _р_._-;\-* #,##0.00\ _р_._-;_-* &quot;-&quot;??\ _р_._-;_-@_-"/>
    <numFmt numFmtId="168" formatCode="_-* #,##0.0_р_._-;\-* #,##0.0_р_._-;_-* &quot; &quot;??_р_._-;_-@_-"/>
    <numFmt numFmtId="169" formatCode="_-* #,##0\ _₽_-;\-* #,##0\ _₽_-;_-* &quot;-&quot;??\ _₽_-;_-@_-"/>
    <numFmt numFmtId="170" formatCode="_-* #,##0.0_р_._-;\-* #,##0.0_р_._-;_-* &quot;-&quot;??_р_.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7"/>
      <name val="Times New Roman"/>
      <family val="1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57"/>
      <name val="Times New Roman"/>
      <family val="1"/>
    </font>
    <font>
      <b/>
      <sz val="12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sz val="11"/>
      <color theme="9" tint="-0.4999699890613556"/>
      <name val="Times New Roman"/>
      <family val="1"/>
    </font>
    <font>
      <b/>
      <sz val="13"/>
      <color theme="1"/>
      <name val="Times New Roman"/>
      <family val="1"/>
    </font>
    <font>
      <sz val="10"/>
      <color rgb="FF339966"/>
      <name val="Times New Roman"/>
      <family val="1"/>
    </font>
    <font>
      <sz val="12"/>
      <color rgb="FF000000"/>
      <name val="Times New Roman"/>
      <family val="1"/>
    </font>
    <font>
      <b/>
      <sz val="12"/>
      <color rgb="FF0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43" fontId="60" fillId="33" borderId="10" xfId="61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61" fillId="0" borderId="0" xfId="0" applyFont="1" applyAlignment="1">
      <alignment horizontal="right"/>
    </xf>
    <xf numFmtId="43" fontId="58" fillId="33" borderId="10" xfId="0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64" fontId="61" fillId="0" borderId="10" xfId="61" applyNumberFormat="1" applyFont="1" applyFill="1" applyBorder="1" applyAlignment="1">
      <alignment horizontal="center" vertical="center" wrapText="1"/>
    </xf>
    <xf numFmtId="43" fontId="61" fillId="0" borderId="10" xfId="61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3" fontId="6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0" fillId="33" borderId="10" xfId="53" applyFont="1" applyFill="1" applyBorder="1" applyAlignment="1">
      <alignment vertical="center" wrapText="1"/>
      <protection/>
    </xf>
    <xf numFmtId="0" fontId="0" fillId="34" borderId="0" xfId="53" applyFill="1">
      <alignment/>
      <protection/>
    </xf>
    <xf numFmtId="0" fontId="61" fillId="34" borderId="10" xfId="0" applyFont="1" applyFill="1" applyBorder="1" applyAlignment="1">
      <alignment horizontal="center" vertical="center" wrapText="1"/>
    </xf>
    <xf numFmtId="164" fontId="61" fillId="34" borderId="10" xfId="61" applyNumberFormat="1" applyFont="1" applyFill="1" applyBorder="1" applyAlignment="1">
      <alignment horizontal="center" vertical="center" wrapText="1"/>
    </xf>
    <xf numFmtId="0" fontId="61" fillId="33" borderId="10" xfId="53" applyFont="1" applyFill="1" applyBorder="1" applyAlignment="1">
      <alignment horizontal="center" vertical="center" wrapText="1"/>
      <protection/>
    </xf>
    <xf numFmtId="43" fontId="61" fillId="33" borderId="10" xfId="61" applyFont="1" applyFill="1" applyBorder="1" applyAlignment="1">
      <alignment horizontal="center" vertical="center" wrapText="1"/>
    </xf>
    <xf numFmtId="0" fontId="61" fillId="0" borderId="10" xfId="52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1" fontId="61" fillId="0" borderId="10" xfId="52" applyNumberFormat="1" applyFont="1" applyFill="1" applyBorder="1" applyAlignment="1">
      <alignment horizontal="center" vertical="center" wrapText="1"/>
      <protection/>
    </xf>
    <xf numFmtId="0" fontId="61" fillId="0" borderId="12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43" fontId="60" fillId="34" borderId="10" xfId="61" applyFont="1" applyFill="1" applyBorder="1" applyAlignment="1">
      <alignment vertical="center" wrapText="1"/>
    </xf>
    <xf numFmtId="165" fontId="61" fillId="33" borderId="10" xfId="0" applyNumberFormat="1" applyFont="1" applyFill="1" applyBorder="1" applyAlignment="1">
      <alignment horizontal="center" vertical="center" wrapText="1"/>
    </xf>
    <xf numFmtId="0" fontId="61" fillId="34" borderId="10" xfId="53" applyFont="1" applyFill="1" applyBorder="1" applyAlignment="1">
      <alignment horizontal="center" vertical="center" wrapText="1"/>
      <protection/>
    </xf>
    <xf numFmtId="43" fontId="61" fillId="34" borderId="10" xfId="6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vertical="center" wrapText="1"/>
    </xf>
    <xf numFmtId="164" fontId="60" fillId="33" borderId="10" xfId="61" applyNumberFormat="1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/>
    </xf>
    <xf numFmtId="4" fontId="60" fillId="33" borderId="10" xfId="0" applyNumberFormat="1" applyFont="1" applyFill="1" applyBorder="1" applyAlignment="1">
      <alignment horizontal="center" vertical="center"/>
    </xf>
    <xf numFmtId="164" fontId="60" fillId="33" borderId="10" xfId="61" applyNumberFormat="1" applyFont="1" applyFill="1" applyBorder="1" applyAlignment="1">
      <alignment vertical="center"/>
    </xf>
    <xf numFmtId="0" fontId="60" fillId="33" borderId="10" xfId="0" applyFont="1" applyFill="1" applyBorder="1" applyAlignment="1">
      <alignment vertical="center"/>
    </xf>
    <xf numFmtId="166" fontId="59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61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165" fontId="61" fillId="0" borderId="10" xfId="0" applyNumberFormat="1" applyFont="1" applyBorder="1" applyAlignment="1">
      <alignment horizontal="center" vertical="center" wrapText="1"/>
    </xf>
    <xf numFmtId="164" fontId="61" fillId="0" borderId="10" xfId="61" applyNumberFormat="1" applyFont="1" applyBorder="1" applyAlignment="1">
      <alignment horizontal="center" vertical="center" wrapText="1"/>
    </xf>
    <xf numFmtId="0" fontId="59" fillId="33" borderId="10" xfId="53" applyFont="1" applyFill="1" applyBorder="1" applyAlignment="1">
      <alignment vertical="center" wrapText="1"/>
      <protection/>
    </xf>
    <xf numFmtId="0" fontId="58" fillId="33" borderId="10" xfId="53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35" borderId="10" xfId="53" applyFont="1" applyFill="1" applyBorder="1" applyAlignment="1">
      <alignment horizontal="center" vertical="center" wrapText="1"/>
      <protection/>
    </xf>
    <xf numFmtId="43" fontId="61" fillId="35" borderId="10" xfId="61" applyFont="1" applyFill="1" applyBorder="1" applyAlignment="1">
      <alignment horizontal="center" vertical="center" wrapText="1"/>
    </xf>
    <xf numFmtId="0" fontId="61" fillId="0" borderId="13" xfId="52" applyFont="1" applyFill="1" applyBorder="1" applyAlignment="1">
      <alignment horizontal="center" vertical="center" wrapText="1"/>
      <protection/>
    </xf>
    <xf numFmtId="0" fontId="61" fillId="0" borderId="14" xfId="52" applyFont="1" applyFill="1" applyBorder="1" applyAlignment="1">
      <alignment horizontal="center" vertical="center" wrapText="1"/>
      <protection/>
    </xf>
    <xf numFmtId="0" fontId="61" fillId="0" borderId="12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52" applyFont="1" applyFill="1" applyBorder="1" applyAlignment="1">
      <alignment horizontal="center" vertical="center" wrapText="1"/>
      <protection/>
    </xf>
    <xf numFmtId="0" fontId="61" fillId="0" borderId="17" xfId="52" applyFont="1" applyFill="1" applyBorder="1" applyAlignment="1">
      <alignment horizontal="center" vertical="center" wrapText="1"/>
      <protection/>
    </xf>
    <xf numFmtId="43" fontId="61" fillId="0" borderId="17" xfId="6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54" applyNumberFormat="1" applyFont="1" applyFill="1" applyBorder="1" applyAlignment="1" applyProtection="1">
      <alignment horizontal="left" vertical="center" wrapText="1"/>
      <protection/>
    </xf>
    <xf numFmtId="168" fontId="9" fillId="33" borderId="10" xfId="61" applyNumberFormat="1" applyFont="1" applyFill="1" applyBorder="1" applyAlignment="1" applyProtection="1">
      <alignment horizontal="center" vertical="center" wrapText="1"/>
      <protection/>
    </xf>
    <xf numFmtId="168" fontId="7" fillId="0" borderId="10" xfId="61" applyNumberFormat="1" applyFont="1" applyFill="1" applyBorder="1" applyAlignment="1" applyProtection="1">
      <alignment horizontal="center" vertical="center"/>
      <protection/>
    </xf>
    <xf numFmtId="0" fontId="10" fillId="0" borderId="10" xfId="54" applyNumberFormat="1" applyFont="1" applyFill="1" applyBorder="1" applyAlignment="1" applyProtection="1">
      <alignment horizontal="left" vertical="center" wrapText="1"/>
      <protection/>
    </xf>
    <xf numFmtId="168" fontId="10" fillId="0" borderId="10" xfId="61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33" borderId="10" xfId="54" applyNumberFormat="1" applyFont="1" applyFill="1" applyBorder="1" applyAlignment="1" applyProtection="1">
      <alignment horizontal="center" vertical="center" wrapText="1"/>
      <protection/>
    </xf>
    <xf numFmtId="0" fontId="9" fillId="33" borderId="10" xfId="54" applyNumberFormat="1" applyFont="1" applyFill="1" applyBorder="1" applyAlignment="1" applyProtection="1">
      <alignment horizontal="center" vertical="top" wrapText="1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0" fontId="13" fillId="33" borderId="10" xfId="54" applyNumberFormat="1" applyFont="1" applyFill="1" applyBorder="1" applyAlignment="1" applyProtection="1">
      <alignment horizontal="justify" vertical="center" wrapText="1"/>
      <protection/>
    </xf>
    <xf numFmtId="49" fontId="14" fillId="33" borderId="10" xfId="61" applyNumberFormat="1" applyFont="1" applyFill="1" applyBorder="1" applyAlignment="1" applyProtection="1">
      <alignment horizontal="center" vertical="center"/>
      <protection/>
    </xf>
    <xf numFmtId="168" fontId="14" fillId="33" borderId="10" xfId="61" applyNumberFormat="1" applyFont="1" applyFill="1" applyBorder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0" xfId="54" applyNumberFormat="1" applyFont="1" applyFill="1" applyBorder="1" applyAlignment="1" applyProtection="1">
      <alignment horizontal="left" vertical="center" wrapText="1"/>
      <protection/>
    </xf>
    <xf numFmtId="49" fontId="17" fillId="33" borderId="10" xfId="61" applyNumberFormat="1" applyFont="1" applyFill="1" applyBorder="1" applyAlignment="1" applyProtection="1">
      <alignment horizontal="center" vertical="center"/>
      <protection/>
    </xf>
    <xf numFmtId="168" fontId="17" fillId="33" borderId="10" xfId="61" applyNumberFormat="1" applyFont="1" applyFill="1" applyBorder="1" applyAlignment="1" applyProtection="1">
      <alignment horizontal="center" vertical="center"/>
      <protection/>
    </xf>
    <xf numFmtId="49" fontId="10" fillId="33" borderId="0" xfId="54" applyNumberFormat="1" applyFont="1" applyFill="1" applyBorder="1" applyAlignment="1" applyProtection="1">
      <alignment horizontal="left" vertical="center" wrapText="1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63" fillId="36" borderId="0" xfId="0" applyNumberFormat="1" applyFont="1" applyFill="1" applyBorder="1" applyAlignment="1" applyProtection="1">
      <alignment/>
      <protection/>
    </xf>
    <xf numFmtId="49" fontId="63" fillId="36" borderId="10" xfId="0" applyNumberFormat="1" applyFont="1" applyFill="1" applyBorder="1" applyAlignment="1" applyProtection="1">
      <alignment horizontal="center" vertical="center"/>
      <protection/>
    </xf>
    <xf numFmtId="0" fontId="63" fillId="36" borderId="10" xfId="0" applyNumberFormat="1" applyFont="1" applyFill="1" applyBorder="1" applyAlignment="1" applyProtection="1">
      <alignment horizontal="center" vertical="center"/>
      <protection/>
    </xf>
    <xf numFmtId="0" fontId="63" fillId="36" borderId="11" xfId="0" applyNumberFormat="1" applyFont="1" applyFill="1" applyBorder="1" applyAlignment="1" applyProtection="1">
      <alignment horizontal="center" vertical="center"/>
      <protection/>
    </xf>
    <xf numFmtId="0" fontId="63" fillId="36" borderId="14" xfId="0" applyNumberFormat="1" applyFont="1" applyFill="1" applyBorder="1" applyAlignment="1" applyProtection="1">
      <alignment horizontal="center" vertical="center"/>
      <protection/>
    </xf>
    <xf numFmtId="0" fontId="64" fillId="36" borderId="0" xfId="0" applyNumberFormat="1" applyFont="1" applyFill="1" applyBorder="1" applyAlignment="1" applyProtection="1">
      <alignment/>
      <protection/>
    </xf>
    <xf numFmtId="0" fontId="65" fillId="36" borderId="10" xfId="0" applyNumberFormat="1" applyFont="1" applyFill="1" applyBorder="1" applyAlignment="1" applyProtection="1">
      <alignment horizontal="center" vertical="center" wrapText="1"/>
      <protection/>
    </xf>
    <xf numFmtId="0" fontId="63" fillId="36" borderId="10" xfId="0" applyNumberFormat="1" applyFont="1" applyFill="1" applyBorder="1" applyAlignment="1" applyProtection="1">
      <alignment horizontal="center" vertical="center" wrapText="1"/>
      <protection/>
    </xf>
    <xf numFmtId="4" fontId="63" fillId="36" borderId="10" xfId="0" applyNumberFormat="1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left" vertical="center" wrapText="1"/>
    </xf>
    <xf numFmtId="1" fontId="61" fillId="0" borderId="17" xfId="52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169" fontId="61" fillId="0" borderId="10" xfId="63" applyNumberFormat="1" applyFont="1" applyFill="1" applyBorder="1" applyAlignment="1">
      <alignment horizontal="center" vertical="center" wrapText="1"/>
    </xf>
    <xf numFmtId="0" fontId="59" fillId="33" borderId="10" xfId="53" applyFont="1" applyFill="1" applyBorder="1" applyAlignment="1">
      <alignment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3" fontId="61" fillId="34" borderId="17" xfId="61" applyFont="1" applyFill="1" applyBorder="1" applyAlignment="1">
      <alignment horizontal="center" vertical="center" wrapText="1"/>
    </xf>
    <xf numFmtId="0" fontId="61" fillId="34" borderId="10" xfId="52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3" fontId="60" fillId="35" borderId="10" xfId="61" applyFont="1" applyFill="1" applyBorder="1" applyAlignment="1">
      <alignment vertical="center" wrapText="1"/>
    </xf>
    <xf numFmtId="43" fontId="60" fillId="35" borderId="10" xfId="61" applyNumberFormat="1" applyFont="1" applyFill="1" applyBorder="1" applyAlignment="1">
      <alignment vertical="center" wrapText="1"/>
    </xf>
    <xf numFmtId="0" fontId="60" fillId="35" borderId="1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68" fontId="2" fillId="0" borderId="10" xfId="61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7" fontId="4" fillId="0" borderId="0" xfId="61" applyNumberFormat="1" applyFont="1" applyFill="1" applyBorder="1" applyAlignment="1" applyProtection="1">
      <alignment/>
      <protection/>
    </xf>
    <xf numFmtId="168" fontId="9" fillId="33" borderId="10" xfId="61" applyNumberFormat="1" applyFont="1" applyFill="1" applyBorder="1" applyAlignment="1" applyProtection="1">
      <alignment horizontal="left" vertical="center" wrapText="1"/>
      <protection/>
    </xf>
    <xf numFmtId="168" fontId="10" fillId="0" borderId="10" xfId="61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textRotation="90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wrapText="1"/>
    </xf>
    <xf numFmtId="0" fontId="58" fillId="33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right"/>
    </xf>
    <xf numFmtId="0" fontId="61" fillId="0" borderId="1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9" fillId="33" borderId="10" xfId="53" applyFont="1" applyFill="1" applyBorder="1" applyAlignment="1">
      <alignment horizontal="center" vertical="center" wrapText="1"/>
      <protection/>
    </xf>
    <xf numFmtId="0" fontId="59" fillId="33" borderId="10" xfId="53" applyFont="1" applyFill="1" applyBorder="1" applyAlignment="1">
      <alignment vertical="center" wrapText="1"/>
      <protection/>
    </xf>
    <xf numFmtId="0" fontId="58" fillId="0" borderId="0" xfId="53" applyFont="1" applyBorder="1" applyAlignment="1">
      <alignment horizontal="center" vertical="center" wrapText="1"/>
      <protection/>
    </xf>
    <xf numFmtId="0" fontId="58" fillId="33" borderId="10" xfId="53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2" fillId="33" borderId="16" xfId="0" applyFont="1" applyFill="1" applyBorder="1" applyAlignment="1">
      <alignment horizontal="center" vertical="center" wrapText="1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62" fillId="0" borderId="18" xfId="0" applyFont="1" applyBorder="1" applyAlignment="1">
      <alignment horizontal="center" wrapText="1"/>
    </xf>
    <xf numFmtId="0" fontId="67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61" fillId="0" borderId="0" xfId="0" applyFont="1" applyAlignment="1">
      <alignment horizontal="left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3" fillId="36" borderId="10" xfId="0" applyNumberFormat="1" applyFont="1" applyFill="1" applyBorder="1" applyAlignment="1" applyProtection="1">
      <alignment horizontal="left" vertical="center" wrapText="1"/>
      <protection/>
    </xf>
    <xf numFmtId="0" fontId="63" fillId="36" borderId="10" xfId="0" applyNumberFormat="1" applyFont="1" applyFill="1" applyBorder="1" applyAlignment="1" applyProtection="1">
      <alignment horizontal="center" vertical="center" wrapText="1"/>
      <protection/>
    </xf>
    <xf numFmtId="0" fontId="65" fillId="36" borderId="10" xfId="0" applyNumberFormat="1" applyFont="1" applyFill="1" applyBorder="1" applyAlignment="1" applyProtection="1">
      <alignment horizontal="center" vertical="center" wrapText="1"/>
      <protection/>
    </xf>
    <xf numFmtId="0" fontId="71" fillId="36" borderId="11" xfId="0" applyNumberFormat="1" applyFont="1" applyFill="1" applyBorder="1" applyAlignment="1" applyProtection="1">
      <alignment horizontal="left" vertical="center" wrapText="1"/>
      <protection/>
    </xf>
    <xf numFmtId="0" fontId="71" fillId="36" borderId="20" xfId="0" applyNumberFormat="1" applyFont="1" applyFill="1" applyBorder="1" applyAlignment="1" applyProtection="1">
      <alignment horizontal="left" vertical="center" wrapText="1"/>
      <protection/>
    </xf>
    <xf numFmtId="0" fontId="71" fillId="36" borderId="14" xfId="0" applyNumberFormat="1" applyFont="1" applyFill="1" applyBorder="1" applyAlignment="1" applyProtection="1">
      <alignment horizontal="left" vertical="center" wrapText="1"/>
      <protection/>
    </xf>
    <xf numFmtId="0" fontId="71" fillId="36" borderId="10" xfId="0" applyNumberFormat="1" applyFont="1" applyFill="1" applyBorder="1" applyAlignment="1" applyProtection="1">
      <alignment horizontal="left" vertical="center" wrapText="1"/>
      <protection/>
    </xf>
    <xf numFmtId="49" fontId="63" fillId="36" borderId="11" xfId="0" applyNumberFormat="1" applyFont="1" applyFill="1" applyBorder="1" applyAlignment="1" applyProtection="1">
      <alignment horizontal="left" vertical="center"/>
      <protection/>
    </xf>
    <xf numFmtId="49" fontId="63" fillId="36" borderId="20" xfId="0" applyNumberFormat="1" applyFont="1" applyFill="1" applyBorder="1" applyAlignment="1" applyProtection="1">
      <alignment horizontal="left" vertical="center"/>
      <protection/>
    </xf>
    <xf numFmtId="49" fontId="63" fillId="36" borderId="14" xfId="0" applyNumberFormat="1" applyFont="1" applyFill="1" applyBorder="1" applyAlignment="1" applyProtection="1">
      <alignment horizontal="left" vertical="center"/>
      <protection/>
    </xf>
    <xf numFmtId="0" fontId="65" fillId="36" borderId="10" xfId="0" applyNumberFormat="1" applyFont="1" applyFill="1" applyBorder="1" applyAlignment="1" applyProtection="1">
      <alignment horizontal="center" vertical="center"/>
      <protection/>
    </xf>
    <xf numFmtId="0" fontId="72" fillId="36" borderId="0" xfId="0" applyNumberFormat="1" applyFont="1" applyFill="1" applyBorder="1" applyAlignment="1" applyProtection="1">
      <alignment horizontal="center" vertical="center" wrapText="1"/>
      <protection/>
    </xf>
    <xf numFmtId="0" fontId="72" fillId="36" borderId="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361950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133350</xdr:colOff>
      <xdr:row>3</xdr:row>
      <xdr:rowOff>38100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14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2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2</xdr:row>
      <xdr:rowOff>114300</xdr:rowOff>
    </xdr:to>
    <xdr:pic>
      <xdr:nvPicPr>
        <xdr:cNvPr id="2" name="QR-Cod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4.140625" style="4" bestFit="1" customWidth="1"/>
    <col min="2" max="2" width="37.28125" style="4" customWidth="1"/>
    <col min="3" max="3" width="14.57421875" style="4" customWidth="1"/>
    <col min="4" max="5" width="17.7109375" style="4" customWidth="1"/>
    <col min="6" max="6" width="17.57421875" style="4" customWidth="1"/>
    <col min="7" max="7" width="24.57421875" style="4" customWidth="1"/>
    <col min="8" max="16384" width="9.140625" style="4" customWidth="1"/>
  </cols>
  <sheetData>
    <row r="1" spans="1:7" ht="57.75" customHeight="1">
      <c r="A1" s="133" t="s">
        <v>532</v>
      </c>
      <c r="B1" s="134"/>
      <c r="C1" s="134"/>
      <c r="D1" s="134"/>
      <c r="E1" s="134"/>
      <c r="F1" s="134"/>
      <c r="G1" s="134"/>
    </row>
    <row r="2" ht="15">
      <c r="G2" s="7" t="s">
        <v>15</v>
      </c>
    </row>
    <row r="3" spans="1:7" ht="31.5" customHeight="1">
      <c r="A3" s="132" t="s">
        <v>0</v>
      </c>
      <c r="B3" s="132" t="s">
        <v>1</v>
      </c>
      <c r="C3" s="132" t="s">
        <v>2</v>
      </c>
      <c r="D3" s="132"/>
      <c r="E3" s="132"/>
      <c r="F3" s="132"/>
      <c r="G3" s="132"/>
    </row>
    <row r="4" spans="1:7" ht="15.75">
      <c r="A4" s="132"/>
      <c r="B4" s="132"/>
      <c r="C4" s="132" t="s">
        <v>3</v>
      </c>
      <c r="D4" s="132" t="s">
        <v>4</v>
      </c>
      <c r="E4" s="132"/>
      <c r="F4" s="132"/>
      <c r="G4" s="132"/>
    </row>
    <row r="5" spans="1:7" ht="110.25">
      <c r="A5" s="132"/>
      <c r="B5" s="132"/>
      <c r="C5" s="132"/>
      <c r="D5" s="1" t="s">
        <v>5</v>
      </c>
      <c r="E5" s="1" t="s">
        <v>6</v>
      </c>
      <c r="F5" s="1" t="s">
        <v>7</v>
      </c>
      <c r="G5" s="1" t="s">
        <v>8</v>
      </c>
    </row>
    <row r="6" spans="1:7" ht="15.75">
      <c r="A6" s="2" t="s">
        <v>9</v>
      </c>
      <c r="B6" s="6" t="s">
        <v>14</v>
      </c>
      <c r="C6" s="5">
        <f>+D6+E6+F6+G6</f>
        <v>37735.416000000005</v>
      </c>
      <c r="D6" s="106">
        <v>3824.559</v>
      </c>
      <c r="E6" s="107">
        <v>944.364</v>
      </c>
      <c r="F6" s="106">
        <f>206.703+32759.79</f>
        <v>32966.493</v>
      </c>
      <c r="G6" s="3"/>
    </row>
    <row r="7" spans="1:7" ht="90">
      <c r="A7" s="2" t="s">
        <v>10</v>
      </c>
      <c r="B7" s="6" t="s">
        <v>16</v>
      </c>
      <c r="C7" s="5">
        <f>+D7+E7+F7+G7</f>
        <v>57.314</v>
      </c>
      <c r="D7" s="106">
        <v>46.046</v>
      </c>
      <c r="E7" s="106">
        <v>11.268</v>
      </c>
      <c r="F7" s="5"/>
      <c r="G7" s="3"/>
    </row>
    <row r="8" spans="1:7" ht="45">
      <c r="A8" s="2" t="s">
        <v>11</v>
      </c>
      <c r="B8" s="6" t="s">
        <v>17</v>
      </c>
      <c r="C8" s="5">
        <f>+D8+E8+F8+G8</f>
        <v>1895.8999999999999</v>
      </c>
      <c r="D8" s="106">
        <v>1519.1</v>
      </c>
      <c r="E8" s="106">
        <v>376.8</v>
      </c>
      <c r="F8" s="3"/>
      <c r="G8" s="3"/>
    </row>
    <row r="9" spans="1:7" ht="30">
      <c r="A9" s="2" t="s">
        <v>19</v>
      </c>
      <c r="B9" s="6" t="s">
        <v>18</v>
      </c>
      <c r="C9" s="28">
        <f>+D9+E9+F9+G9</f>
        <v>3239.662</v>
      </c>
      <c r="D9" s="106">
        <v>928.253</v>
      </c>
      <c r="E9" s="106">
        <v>107.257</v>
      </c>
      <c r="F9" s="108">
        <v>67.09</v>
      </c>
      <c r="G9" s="106">
        <v>2137.062</v>
      </c>
    </row>
    <row r="10" spans="1:7" ht="15.75">
      <c r="A10" s="2" t="s">
        <v>12</v>
      </c>
      <c r="B10" s="3"/>
      <c r="C10" s="5">
        <f>+D10+E10+F10+G10</f>
        <v>0</v>
      </c>
      <c r="D10" s="3"/>
      <c r="E10" s="3"/>
      <c r="F10" s="3"/>
      <c r="G10" s="3"/>
    </row>
    <row r="11" spans="1:7" ht="15.75">
      <c r="A11" s="132" t="s">
        <v>13</v>
      </c>
      <c r="B11" s="132"/>
      <c r="C11" s="8">
        <f>SUM(C6:C10)</f>
        <v>42928.292</v>
      </c>
      <c r="D11" s="8">
        <f>SUM(D6:D10)</f>
        <v>6317.958</v>
      </c>
      <c r="E11" s="8">
        <f>SUM(E6:E10)</f>
        <v>1439.689</v>
      </c>
      <c r="F11" s="8">
        <f>SUM(F6:F10)</f>
        <v>33033.583</v>
      </c>
      <c r="G11" s="8">
        <f>SUM(G6:G10)</f>
        <v>2137.062</v>
      </c>
    </row>
  </sheetData>
  <sheetProtection/>
  <mergeCells count="7">
    <mergeCell ref="A11:B11"/>
    <mergeCell ref="A1:G1"/>
    <mergeCell ref="A3:A5"/>
    <mergeCell ref="B3:B5"/>
    <mergeCell ref="C3:G3"/>
    <mergeCell ref="C4:C5"/>
    <mergeCell ref="D4:G4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29.25" customHeight="1">
      <c r="A5" s="122"/>
      <c r="B5" s="189" t="s">
        <v>337</v>
      </c>
      <c r="C5" s="189"/>
      <c r="D5" s="189"/>
      <c r="E5" s="194" t="s">
        <v>244</v>
      </c>
      <c r="F5" s="194"/>
      <c r="G5" s="194"/>
      <c r="H5" s="194"/>
      <c r="I5" s="194"/>
    </row>
    <row r="6" spans="1:9" ht="13.5" customHeight="1">
      <c r="A6" s="122" t="s">
        <v>338</v>
      </c>
      <c r="B6" s="189" t="s">
        <v>581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583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584</v>
      </c>
      <c r="B15" s="73" t="s">
        <v>585</v>
      </c>
      <c r="C15" s="74" t="s">
        <v>586</v>
      </c>
      <c r="D15" s="75" t="s">
        <v>545</v>
      </c>
      <c r="E15" s="76" t="s">
        <v>587</v>
      </c>
      <c r="F15" s="77">
        <v>3945228.2</v>
      </c>
      <c r="G15" s="77">
        <v>3770227.7</v>
      </c>
      <c r="H15" s="77">
        <v>3770227.7</v>
      </c>
      <c r="I15" s="77">
        <v>3770259.4</v>
      </c>
    </row>
    <row r="16" spans="1:9" ht="15">
      <c r="A16" s="73" t="s">
        <v>584</v>
      </c>
      <c r="B16" s="73" t="s">
        <v>588</v>
      </c>
      <c r="C16" s="74" t="s">
        <v>586</v>
      </c>
      <c r="D16" s="75" t="s">
        <v>547</v>
      </c>
      <c r="E16" s="76" t="s">
        <v>589</v>
      </c>
      <c r="F16" s="77">
        <v>3945228.2</v>
      </c>
      <c r="G16" s="77">
        <v>3770227.7</v>
      </c>
      <c r="H16" s="77">
        <v>3770227.7</v>
      </c>
      <c r="I16" s="77">
        <v>3770259.4</v>
      </c>
    </row>
    <row r="17" spans="1:9" ht="15">
      <c r="A17" s="78" t="s">
        <v>584</v>
      </c>
      <c r="B17" s="78" t="s">
        <v>588</v>
      </c>
      <c r="C17" s="79" t="s">
        <v>355</v>
      </c>
      <c r="D17" s="80" t="s">
        <v>549</v>
      </c>
      <c r="E17" s="81" t="s">
        <v>590</v>
      </c>
      <c r="F17" s="82">
        <v>3945228.2</v>
      </c>
      <c r="G17" s="82">
        <v>3770227.7</v>
      </c>
      <c r="H17" s="82">
        <v>3770227.7</v>
      </c>
      <c r="I17" s="82">
        <v>3770259.4</v>
      </c>
    </row>
    <row r="18" spans="1:9" ht="15">
      <c r="A18" s="73" t="s">
        <v>591</v>
      </c>
      <c r="B18" s="73" t="s">
        <v>588</v>
      </c>
      <c r="C18" s="74" t="s">
        <v>355</v>
      </c>
      <c r="D18" s="75" t="s">
        <v>551</v>
      </c>
      <c r="E18" s="76" t="s">
        <v>592</v>
      </c>
      <c r="F18" s="77">
        <v>16635.8</v>
      </c>
      <c r="G18" s="77">
        <v>54331.9</v>
      </c>
      <c r="H18" s="77">
        <v>54331.9</v>
      </c>
      <c r="I18" s="77">
        <v>60108.3</v>
      </c>
    </row>
    <row r="19" spans="1:9" ht="15">
      <c r="A19" s="78" t="s">
        <v>591</v>
      </c>
      <c r="B19" s="78" t="s">
        <v>588</v>
      </c>
      <c r="C19" s="79" t="s">
        <v>593</v>
      </c>
      <c r="D19" s="80" t="s">
        <v>553</v>
      </c>
      <c r="E19" s="81" t="s">
        <v>594</v>
      </c>
      <c r="F19" s="82">
        <v>0</v>
      </c>
      <c r="G19" s="82">
        <v>37696.1</v>
      </c>
      <c r="H19" s="82">
        <v>37696.1</v>
      </c>
      <c r="I19" s="82">
        <v>43472.5</v>
      </c>
    </row>
    <row r="20" spans="1:9" ht="15">
      <c r="A20" s="78" t="s">
        <v>591</v>
      </c>
      <c r="B20" s="78" t="s">
        <v>588</v>
      </c>
      <c r="C20" s="79" t="s">
        <v>595</v>
      </c>
      <c r="D20" s="80" t="s">
        <v>596</v>
      </c>
      <c r="E20" s="81" t="s">
        <v>597</v>
      </c>
      <c r="F20" s="82">
        <v>16635.8</v>
      </c>
      <c r="G20" s="82">
        <v>16635.8</v>
      </c>
      <c r="H20" s="82">
        <v>16635.8</v>
      </c>
      <c r="I20" s="82">
        <v>16635.8</v>
      </c>
    </row>
    <row r="21" spans="1:9" ht="15">
      <c r="A21" s="73" t="s">
        <v>265</v>
      </c>
      <c r="B21" s="73" t="s">
        <v>265</v>
      </c>
      <c r="C21" s="74" t="s">
        <v>265</v>
      </c>
      <c r="D21" s="75" t="s">
        <v>543</v>
      </c>
      <c r="E21" s="76" t="s">
        <v>598</v>
      </c>
      <c r="F21" s="77">
        <v>3961864</v>
      </c>
      <c r="G21" s="77">
        <v>3824559.6</v>
      </c>
      <c r="H21" s="77">
        <v>3824559.6</v>
      </c>
      <c r="I21" s="77">
        <v>3830367.6</v>
      </c>
    </row>
    <row r="22" spans="1:9" ht="15">
      <c r="A22" s="73" t="s">
        <v>584</v>
      </c>
      <c r="B22" s="73" t="s">
        <v>599</v>
      </c>
      <c r="C22" s="74" t="s">
        <v>586</v>
      </c>
      <c r="D22" s="75" t="s">
        <v>556</v>
      </c>
      <c r="E22" s="76" t="s">
        <v>600</v>
      </c>
      <c r="F22" s="77">
        <v>988180</v>
      </c>
      <c r="G22" s="77">
        <v>944364.8</v>
      </c>
      <c r="H22" s="77">
        <v>944364.8</v>
      </c>
      <c r="I22" s="77">
        <v>944364.8</v>
      </c>
    </row>
    <row r="23" spans="1:9" ht="15">
      <c r="A23" s="73" t="s">
        <v>584</v>
      </c>
      <c r="B23" s="73" t="s">
        <v>601</v>
      </c>
      <c r="C23" s="74" t="s">
        <v>586</v>
      </c>
      <c r="D23" s="75" t="s">
        <v>558</v>
      </c>
      <c r="E23" s="76" t="s">
        <v>602</v>
      </c>
      <c r="F23" s="77">
        <v>988180</v>
      </c>
      <c r="G23" s="77">
        <v>944364.8</v>
      </c>
      <c r="H23" s="77">
        <v>944364.8</v>
      </c>
      <c r="I23" s="77">
        <v>944364.8</v>
      </c>
    </row>
    <row r="24" spans="1:9" ht="15">
      <c r="A24" s="78" t="s">
        <v>584</v>
      </c>
      <c r="B24" s="78" t="s">
        <v>601</v>
      </c>
      <c r="C24" s="79" t="s">
        <v>355</v>
      </c>
      <c r="D24" s="80" t="s">
        <v>560</v>
      </c>
      <c r="E24" s="81" t="s">
        <v>585</v>
      </c>
      <c r="F24" s="82">
        <v>986380</v>
      </c>
      <c r="G24" s="82">
        <v>942564.8</v>
      </c>
      <c r="H24" s="82">
        <v>942564.8</v>
      </c>
      <c r="I24" s="82">
        <v>942564.8</v>
      </c>
    </row>
    <row r="25" spans="1:9" ht="15">
      <c r="A25" s="78" t="s">
        <v>584</v>
      </c>
      <c r="B25" s="78" t="s">
        <v>601</v>
      </c>
      <c r="C25" s="79" t="s">
        <v>603</v>
      </c>
      <c r="D25" s="80" t="s">
        <v>604</v>
      </c>
      <c r="E25" s="81" t="s">
        <v>588</v>
      </c>
      <c r="F25" s="82">
        <v>1800</v>
      </c>
      <c r="G25" s="82">
        <v>1800</v>
      </c>
      <c r="H25" s="82">
        <v>1800</v>
      </c>
      <c r="I25" s="82">
        <v>1800</v>
      </c>
    </row>
    <row r="26" spans="1:9" ht="15">
      <c r="A26" s="73" t="s">
        <v>265</v>
      </c>
      <c r="B26" s="73" t="s">
        <v>265</v>
      </c>
      <c r="C26" s="74" t="s">
        <v>265</v>
      </c>
      <c r="D26" s="75" t="s">
        <v>554</v>
      </c>
      <c r="E26" s="76" t="s">
        <v>605</v>
      </c>
      <c r="F26" s="77">
        <v>988180</v>
      </c>
      <c r="G26" s="77">
        <v>944364.8</v>
      </c>
      <c r="H26" s="77">
        <v>944364.8</v>
      </c>
      <c r="I26" s="77">
        <v>944364.8</v>
      </c>
    </row>
    <row r="27" spans="1:9" ht="15">
      <c r="A27" s="73" t="s">
        <v>606</v>
      </c>
      <c r="B27" s="73" t="s">
        <v>607</v>
      </c>
      <c r="C27" s="74" t="s">
        <v>586</v>
      </c>
      <c r="D27" s="75" t="s">
        <v>269</v>
      </c>
      <c r="E27" s="76" t="s">
        <v>608</v>
      </c>
      <c r="F27" s="77">
        <v>208948</v>
      </c>
      <c r="G27" s="77">
        <v>0</v>
      </c>
      <c r="H27" s="77">
        <v>206703.2</v>
      </c>
      <c r="I27" s="77">
        <v>141281.4</v>
      </c>
    </row>
    <row r="28" spans="1:9" ht="15">
      <c r="A28" s="73" t="s">
        <v>606</v>
      </c>
      <c r="B28" s="73" t="s">
        <v>585</v>
      </c>
      <c r="C28" s="74" t="s">
        <v>586</v>
      </c>
      <c r="D28" s="75" t="s">
        <v>271</v>
      </c>
      <c r="E28" s="76" t="s">
        <v>609</v>
      </c>
      <c r="F28" s="77">
        <v>28636</v>
      </c>
      <c r="G28" s="77">
        <v>0</v>
      </c>
      <c r="H28" s="77">
        <v>28436</v>
      </c>
      <c r="I28" s="77">
        <v>28430</v>
      </c>
    </row>
    <row r="29" spans="1:9" ht="15">
      <c r="A29" s="78" t="s">
        <v>606</v>
      </c>
      <c r="B29" s="78" t="s">
        <v>588</v>
      </c>
      <c r="C29" s="79" t="s">
        <v>586</v>
      </c>
      <c r="D29" s="80" t="s">
        <v>273</v>
      </c>
      <c r="E29" s="81" t="s">
        <v>610</v>
      </c>
      <c r="F29" s="82">
        <v>28636</v>
      </c>
      <c r="G29" s="82">
        <v>0</v>
      </c>
      <c r="H29" s="82">
        <v>28436</v>
      </c>
      <c r="I29" s="82">
        <v>28430</v>
      </c>
    </row>
    <row r="30" spans="1:9" ht="15">
      <c r="A30" s="73" t="s">
        <v>606</v>
      </c>
      <c r="B30" s="73" t="s">
        <v>599</v>
      </c>
      <c r="C30" s="74" t="s">
        <v>586</v>
      </c>
      <c r="D30" s="75" t="s">
        <v>277</v>
      </c>
      <c r="E30" s="76" t="s">
        <v>611</v>
      </c>
      <c r="F30" s="77">
        <v>108237</v>
      </c>
      <c r="G30" s="77">
        <v>0</v>
      </c>
      <c r="H30" s="77">
        <v>108231.2</v>
      </c>
      <c r="I30" s="77">
        <v>48167.3</v>
      </c>
    </row>
    <row r="31" spans="1:9" ht="15">
      <c r="A31" s="78" t="s">
        <v>606</v>
      </c>
      <c r="B31" s="78" t="s">
        <v>601</v>
      </c>
      <c r="C31" s="79" t="s">
        <v>586</v>
      </c>
      <c r="D31" s="80" t="s">
        <v>279</v>
      </c>
      <c r="E31" s="81" t="s">
        <v>612</v>
      </c>
      <c r="F31" s="82">
        <v>45184</v>
      </c>
      <c r="G31" s="82">
        <v>0</v>
      </c>
      <c r="H31" s="82">
        <v>45180.5</v>
      </c>
      <c r="I31" s="82">
        <v>44977.4</v>
      </c>
    </row>
    <row r="32" spans="1:9" ht="15">
      <c r="A32" s="78" t="s">
        <v>606</v>
      </c>
      <c r="B32" s="78" t="s">
        <v>613</v>
      </c>
      <c r="C32" s="79" t="s">
        <v>586</v>
      </c>
      <c r="D32" s="80" t="s">
        <v>281</v>
      </c>
      <c r="E32" s="81" t="s">
        <v>614</v>
      </c>
      <c r="F32" s="82">
        <v>47453</v>
      </c>
      <c r="G32" s="82">
        <v>0</v>
      </c>
      <c r="H32" s="82">
        <v>47451.8</v>
      </c>
      <c r="I32" s="82">
        <v>249.1</v>
      </c>
    </row>
    <row r="33" spans="1:9" ht="15">
      <c r="A33" s="78" t="s">
        <v>606</v>
      </c>
      <c r="B33" s="78" t="s">
        <v>615</v>
      </c>
      <c r="C33" s="79" t="s">
        <v>586</v>
      </c>
      <c r="D33" s="80" t="s">
        <v>283</v>
      </c>
      <c r="E33" s="81" t="s">
        <v>616</v>
      </c>
      <c r="F33" s="82">
        <v>9600</v>
      </c>
      <c r="G33" s="82">
        <v>0</v>
      </c>
      <c r="H33" s="82">
        <v>9599.7</v>
      </c>
      <c r="I33" s="82">
        <v>1560.4</v>
      </c>
    </row>
    <row r="34" spans="1:9" ht="25.5">
      <c r="A34" s="78" t="s">
        <v>606</v>
      </c>
      <c r="B34" s="78" t="s">
        <v>617</v>
      </c>
      <c r="C34" s="79" t="s">
        <v>586</v>
      </c>
      <c r="D34" s="80" t="s">
        <v>285</v>
      </c>
      <c r="E34" s="81" t="s">
        <v>599</v>
      </c>
      <c r="F34" s="82">
        <v>6000</v>
      </c>
      <c r="G34" s="82">
        <v>0</v>
      </c>
      <c r="H34" s="82">
        <v>5999.2</v>
      </c>
      <c r="I34" s="82">
        <v>1380.4</v>
      </c>
    </row>
    <row r="35" spans="1:9" ht="15">
      <c r="A35" s="73" t="s">
        <v>606</v>
      </c>
      <c r="B35" s="73" t="s">
        <v>618</v>
      </c>
      <c r="C35" s="74" t="s">
        <v>586</v>
      </c>
      <c r="D35" s="75" t="s">
        <v>287</v>
      </c>
      <c r="E35" s="76" t="s">
        <v>601</v>
      </c>
      <c r="F35" s="77">
        <v>12000</v>
      </c>
      <c r="G35" s="77">
        <v>0</v>
      </c>
      <c r="H35" s="77">
        <v>10644</v>
      </c>
      <c r="I35" s="77">
        <v>10644</v>
      </c>
    </row>
    <row r="36" spans="1:9" ht="15">
      <c r="A36" s="73" t="s">
        <v>606</v>
      </c>
      <c r="B36" s="73" t="s">
        <v>619</v>
      </c>
      <c r="C36" s="74" t="s">
        <v>586</v>
      </c>
      <c r="D36" s="75" t="s">
        <v>289</v>
      </c>
      <c r="E36" s="76" t="s">
        <v>613</v>
      </c>
      <c r="F36" s="77">
        <v>12000</v>
      </c>
      <c r="G36" s="77">
        <v>0</v>
      </c>
      <c r="H36" s="77">
        <v>10644</v>
      </c>
      <c r="I36" s="77">
        <v>10644</v>
      </c>
    </row>
    <row r="37" spans="1:9" ht="15">
      <c r="A37" s="78" t="s">
        <v>606</v>
      </c>
      <c r="B37" s="78" t="s">
        <v>619</v>
      </c>
      <c r="C37" s="79" t="s">
        <v>355</v>
      </c>
      <c r="D37" s="80" t="s">
        <v>290</v>
      </c>
      <c r="E37" s="81" t="s">
        <v>620</v>
      </c>
      <c r="F37" s="82">
        <v>12000</v>
      </c>
      <c r="G37" s="82">
        <v>0</v>
      </c>
      <c r="H37" s="82">
        <v>10644</v>
      </c>
      <c r="I37" s="82">
        <v>10644</v>
      </c>
    </row>
    <row r="38" spans="1:9" ht="15">
      <c r="A38" s="73" t="s">
        <v>606</v>
      </c>
      <c r="B38" s="73" t="s">
        <v>621</v>
      </c>
      <c r="C38" s="74" t="s">
        <v>586</v>
      </c>
      <c r="D38" s="75" t="s">
        <v>296</v>
      </c>
      <c r="E38" s="76" t="s">
        <v>615</v>
      </c>
      <c r="F38" s="77">
        <v>50475</v>
      </c>
      <c r="G38" s="77">
        <v>0</v>
      </c>
      <c r="H38" s="77">
        <v>49813.8</v>
      </c>
      <c r="I38" s="77">
        <v>48966.4</v>
      </c>
    </row>
    <row r="39" spans="1:9" ht="15">
      <c r="A39" s="73" t="s">
        <v>606</v>
      </c>
      <c r="B39" s="73" t="s">
        <v>622</v>
      </c>
      <c r="C39" s="74" t="s">
        <v>586</v>
      </c>
      <c r="D39" s="75" t="s">
        <v>298</v>
      </c>
      <c r="E39" s="76" t="s">
        <v>617</v>
      </c>
      <c r="F39" s="77">
        <v>50475</v>
      </c>
      <c r="G39" s="77">
        <v>0</v>
      </c>
      <c r="H39" s="77">
        <v>49813.8</v>
      </c>
      <c r="I39" s="77">
        <v>48966.4</v>
      </c>
    </row>
    <row r="40" spans="1:9" ht="15">
      <c r="A40" s="73" t="s">
        <v>606</v>
      </c>
      <c r="B40" s="73" t="s">
        <v>622</v>
      </c>
      <c r="C40" s="74" t="s">
        <v>355</v>
      </c>
      <c r="D40" s="75" t="s">
        <v>300</v>
      </c>
      <c r="E40" s="76" t="s">
        <v>623</v>
      </c>
      <c r="F40" s="77">
        <v>12000</v>
      </c>
      <c r="G40" s="77">
        <v>0</v>
      </c>
      <c r="H40" s="77">
        <v>11347.6</v>
      </c>
      <c r="I40" s="77">
        <v>10877.9</v>
      </c>
    </row>
    <row r="41" spans="1:9" ht="15">
      <c r="A41" s="78" t="s">
        <v>606</v>
      </c>
      <c r="B41" s="78" t="s">
        <v>622</v>
      </c>
      <c r="C41" s="79" t="s">
        <v>624</v>
      </c>
      <c r="D41" s="80" t="s">
        <v>302</v>
      </c>
      <c r="E41" s="81" t="s">
        <v>625</v>
      </c>
      <c r="F41" s="82">
        <v>12000</v>
      </c>
      <c r="G41" s="82">
        <v>0</v>
      </c>
      <c r="H41" s="82">
        <v>11347.6</v>
      </c>
      <c r="I41" s="82">
        <v>10877.9</v>
      </c>
    </row>
    <row r="42" spans="1:9" ht="15">
      <c r="A42" s="78" t="s">
        <v>606</v>
      </c>
      <c r="B42" s="78" t="s">
        <v>622</v>
      </c>
      <c r="C42" s="79" t="s">
        <v>626</v>
      </c>
      <c r="D42" s="80" t="s">
        <v>304</v>
      </c>
      <c r="E42" s="81" t="s">
        <v>627</v>
      </c>
      <c r="F42" s="82">
        <v>38475</v>
      </c>
      <c r="G42" s="82">
        <v>0</v>
      </c>
      <c r="H42" s="82">
        <v>38466.2</v>
      </c>
      <c r="I42" s="82">
        <v>38088.5</v>
      </c>
    </row>
    <row r="43" spans="1:9" ht="15">
      <c r="A43" s="73" t="s">
        <v>606</v>
      </c>
      <c r="B43" s="73" t="s">
        <v>628</v>
      </c>
      <c r="C43" s="74" t="s">
        <v>586</v>
      </c>
      <c r="D43" s="75" t="s">
        <v>306</v>
      </c>
      <c r="E43" s="76" t="s">
        <v>629</v>
      </c>
      <c r="F43" s="77">
        <v>9600</v>
      </c>
      <c r="G43" s="77">
        <v>0</v>
      </c>
      <c r="H43" s="77">
        <v>9578.2</v>
      </c>
      <c r="I43" s="77">
        <v>5073.8</v>
      </c>
    </row>
    <row r="44" spans="1:9" ht="15">
      <c r="A44" s="73" t="s">
        <v>606</v>
      </c>
      <c r="B44" s="73" t="s">
        <v>630</v>
      </c>
      <c r="C44" s="74" t="s">
        <v>586</v>
      </c>
      <c r="D44" s="75" t="s">
        <v>308</v>
      </c>
      <c r="E44" s="76" t="s">
        <v>618</v>
      </c>
      <c r="F44" s="77">
        <v>9600</v>
      </c>
      <c r="G44" s="77">
        <v>0</v>
      </c>
      <c r="H44" s="77">
        <v>9578.2</v>
      </c>
      <c r="I44" s="77">
        <v>5073.8</v>
      </c>
    </row>
    <row r="45" spans="1:9" ht="15">
      <c r="A45" s="78" t="s">
        <v>606</v>
      </c>
      <c r="B45" s="78" t="s">
        <v>630</v>
      </c>
      <c r="C45" s="79" t="s">
        <v>355</v>
      </c>
      <c r="D45" s="80" t="s">
        <v>310</v>
      </c>
      <c r="E45" s="81" t="s">
        <v>631</v>
      </c>
      <c r="F45" s="82">
        <v>9600</v>
      </c>
      <c r="G45" s="82">
        <v>0</v>
      </c>
      <c r="H45" s="82">
        <v>9578.2</v>
      </c>
      <c r="I45" s="82">
        <v>5073.8</v>
      </c>
    </row>
    <row r="46" spans="1:9" ht="15">
      <c r="A46" s="73" t="s">
        <v>632</v>
      </c>
      <c r="B46" s="73" t="s">
        <v>607</v>
      </c>
      <c r="C46" s="74" t="s">
        <v>586</v>
      </c>
      <c r="D46" s="75" t="s">
        <v>564</v>
      </c>
      <c r="E46" s="76" t="s">
        <v>633</v>
      </c>
      <c r="F46" s="77">
        <v>0</v>
      </c>
      <c r="G46" s="77">
        <v>0</v>
      </c>
      <c r="H46" s="77">
        <v>0</v>
      </c>
      <c r="I46" s="77">
        <v>245.8</v>
      </c>
    </row>
    <row r="47" spans="1:9" ht="15">
      <c r="A47" s="73" t="s">
        <v>632</v>
      </c>
      <c r="B47" s="73" t="s">
        <v>621</v>
      </c>
      <c r="C47" s="74" t="s">
        <v>586</v>
      </c>
      <c r="D47" s="75" t="s">
        <v>566</v>
      </c>
      <c r="E47" s="76" t="s">
        <v>634</v>
      </c>
      <c r="F47" s="77">
        <v>0</v>
      </c>
      <c r="G47" s="77">
        <v>0</v>
      </c>
      <c r="H47" s="77">
        <v>0</v>
      </c>
      <c r="I47" s="77">
        <v>245.8</v>
      </c>
    </row>
    <row r="48" spans="1:9" ht="15">
      <c r="A48" s="73" t="s">
        <v>632</v>
      </c>
      <c r="B48" s="73" t="s">
        <v>635</v>
      </c>
      <c r="C48" s="74" t="s">
        <v>586</v>
      </c>
      <c r="D48" s="75" t="s">
        <v>289</v>
      </c>
      <c r="E48" s="76" t="s">
        <v>619</v>
      </c>
      <c r="F48" s="77">
        <v>0</v>
      </c>
      <c r="G48" s="77">
        <v>0</v>
      </c>
      <c r="H48" s="77">
        <v>0</v>
      </c>
      <c r="I48" s="77">
        <v>245.8</v>
      </c>
    </row>
    <row r="49" spans="1:9" ht="15">
      <c r="A49" s="73" t="s">
        <v>632</v>
      </c>
      <c r="B49" s="73" t="s">
        <v>635</v>
      </c>
      <c r="C49" s="74" t="s">
        <v>636</v>
      </c>
      <c r="D49" s="75" t="s">
        <v>569</v>
      </c>
      <c r="E49" s="76" t="s">
        <v>637</v>
      </c>
      <c r="F49" s="77">
        <v>0</v>
      </c>
      <c r="G49" s="77">
        <v>0</v>
      </c>
      <c r="H49" s="77">
        <v>0</v>
      </c>
      <c r="I49" s="77">
        <v>245.8</v>
      </c>
    </row>
    <row r="50" spans="1:9" ht="15">
      <c r="A50" s="78" t="s">
        <v>632</v>
      </c>
      <c r="B50" s="78" t="s">
        <v>635</v>
      </c>
      <c r="C50" s="79" t="s">
        <v>638</v>
      </c>
      <c r="D50" s="80" t="s">
        <v>571</v>
      </c>
      <c r="E50" s="81" t="s">
        <v>639</v>
      </c>
      <c r="F50" s="82">
        <v>0</v>
      </c>
      <c r="G50" s="82">
        <v>0</v>
      </c>
      <c r="H50" s="82">
        <v>0</v>
      </c>
      <c r="I50" s="82">
        <v>0</v>
      </c>
    </row>
    <row r="51" spans="1:9" ht="15">
      <c r="A51" s="78" t="s">
        <v>632</v>
      </c>
      <c r="B51" s="78" t="s">
        <v>635</v>
      </c>
      <c r="C51" s="79" t="s">
        <v>640</v>
      </c>
      <c r="D51" s="80" t="s">
        <v>641</v>
      </c>
      <c r="E51" s="81" t="s">
        <v>642</v>
      </c>
      <c r="F51" s="82">
        <v>0</v>
      </c>
      <c r="G51" s="82">
        <v>0</v>
      </c>
      <c r="H51" s="82">
        <v>0</v>
      </c>
      <c r="I51" s="82">
        <v>245.8</v>
      </c>
    </row>
    <row r="52" spans="1:9" ht="15">
      <c r="A52" s="73" t="s">
        <v>643</v>
      </c>
      <c r="B52" s="73" t="s">
        <v>607</v>
      </c>
      <c r="C52" s="74" t="s">
        <v>586</v>
      </c>
      <c r="D52" s="75" t="s">
        <v>317</v>
      </c>
      <c r="E52" s="76" t="s">
        <v>644</v>
      </c>
      <c r="F52" s="77">
        <v>0</v>
      </c>
      <c r="G52" s="77">
        <v>0</v>
      </c>
      <c r="H52" s="77">
        <v>0</v>
      </c>
      <c r="I52" s="77">
        <v>0</v>
      </c>
    </row>
    <row r="53" spans="1:9" ht="15">
      <c r="A53" s="73" t="s">
        <v>643</v>
      </c>
      <c r="B53" s="73" t="s">
        <v>599</v>
      </c>
      <c r="C53" s="74" t="s">
        <v>586</v>
      </c>
      <c r="D53" s="75" t="s">
        <v>319</v>
      </c>
      <c r="E53" s="76" t="s">
        <v>645</v>
      </c>
      <c r="F53" s="77">
        <v>0</v>
      </c>
      <c r="G53" s="77">
        <v>0</v>
      </c>
      <c r="H53" s="77">
        <v>0</v>
      </c>
      <c r="I53" s="77">
        <v>0</v>
      </c>
    </row>
    <row r="54" spans="1:9" ht="15">
      <c r="A54" s="73" t="s">
        <v>643</v>
      </c>
      <c r="B54" s="73" t="s">
        <v>601</v>
      </c>
      <c r="C54" s="74" t="s">
        <v>586</v>
      </c>
      <c r="D54" s="75" t="s">
        <v>321</v>
      </c>
      <c r="E54" s="76" t="s">
        <v>646</v>
      </c>
      <c r="F54" s="77">
        <v>0</v>
      </c>
      <c r="G54" s="77">
        <v>0</v>
      </c>
      <c r="H54" s="77">
        <v>0</v>
      </c>
      <c r="I54" s="77">
        <v>0</v>
      </c>
    </row>
    <row r="55" spans="1:9" ht="15">
      <c r="A55" s="73" t="s">
        <v>643</v>
      </c>
      <c r="B55" s="73" t="s">
        <v>601</v>
      </c>
      <c r="C55" s="74" t="s">
        <v>355</v>
      </c>
      <c r="D55" s="75" t="s">
        <v>319</v>
      </c>
      <c r="E55" s="76" t="s">
        <v>584</v>
      </c>
      <c r="F55" s="77">
        <v>0</v>
      </c>
      <c r="G55" s="77">
        <v>0</v>
      </c>
      <c r="H55" s="77">
        <v>0</v>
      </c>
      <c r="I55" s="77">
        <v>0</v>
      </c>
    </row>
    <row r="56" spans="1:9" ht="15">
      <c r="A56" s="78" t="s">
        <v>643</v>
      </c>
      <c r="B56" s="78" t="s">
        <v>601</v>
      </c>
      <c r="C56" s="79" t="s">
        <v>647</v>
      </c>
      <c r="D56" s="80" t="s">
        <v>327</v>
      </c>
      <c r="E56" s="81" t="s">
        <v>606</v>
      </c>
      <c r="F56" s="82">
        <v>0</v>
      </c>
      <c r="G56" s="82">
        <v>0</v>
      </c>
      <c r="H56" s="82">
        <v>0</v>
      </c>
      <c r="I56" s="82">
        <v>0</v>
      </c>
    </row>
    <row r="57" spans="1:9" ht="15">
      <c r="A57" s="73" t="s">
        <v>265</v>
      </c>
      <c r="B57" s="73" t="s">
        <v>265</v>
      </c>
      <c r="C57" s="74" t="s">
        <v>265</v>
      </c>
      <c r="D57" s="75" t="s">
        <v>266</v>
      </c>
      <c r="E57" s="76" t="s">
        <v>632</v>
      </c>
      <c r="F57" s="77">
        <v>208948</v>
      </c>
      <c r="G57" s="77">
        <v>206703.2</v>
      </c>
      <c r="H57" s="77">
        <v>206703.2</v>
      </c>
      <c r="I57" s="77">
        <v>141527.2</v>
      </c>
    </row>
    <row r="58" spans="1:9" ht="15">
      <c r="A58" s="73" t="s">
        <v>265</v>
      </c>
      <c r="B58" s="73" t="s">
        <v>265</v>
      </c>
      <c r="C58" s="74" t="s">
        <v>265</v>
      </c>
      <c r="D58" s="75" t="s">
        <v>648</v>
      </c>
      <c r="E58" s="76" t="s">
        <v>649</v>
      </c>
      <c r="F58" s="77">
        <v>5158992</v>
      </c>
      <c r="G58" s="77">
        <v>4975627.6</v>
      </c>
      <c r="H58" s="77">
        <v>4975627.6</v>
      </c>
      <c r="I58" s="77">
        <v>4916259.7</v>
      </c>
    </row>
    <row r="59" ht="15" customHeight="1"/>
    <row r="60" ht="15" customHeight="1"/>
    <row r="61" spans="4:9" ht="21" customHeight="1">
      <c r="D61" s="125" t="s">
        <v>356</v>
      </c>
      <c r="E61" s="188" t="s">
        <v>357</v>
      </c>
      <c r="F61" s="188"/>
      <c r="G61" s="188"/>
      <c r="H61" s="122" t="s">
        <v>358</v>
      </c>
      <c r="I61" s="122"/>
    </row>
    <row r="62" ht="14.25" customHeight="1">
      <c r="D62" s="83" t="s">
        <v>359</v>
      </c>
    </row>
    <row r="63" ht="15" customHeight="1">
      <c r="D63" s="105"/>
    </row>
  </sheetData>
  <sheetProtection/>
  <mergeCells count="19">
    <mergeCell ref="B11:D11"/>
    <mergeCell ref="B6:D6"/>
    <mergeCell ref="E6:I6"/>
    <mergeCell ref="E1:I1"/>
    <mergeCell ref="A2:I2"/>
    <mergeCell ref="A3:I3"/>
    <mergeCell ref="B5:D5"/>
    <mergeCell ref="E5:I5"/>
    <mergeCell ref="E11:I11"/>
    <mergeCell ref="A14:C14"/>
    <mergeCell ref="E61:G61"/>
    <mergeCell ref="B7:D7"/>
    <mergeCell ref="E7:I7"/>
    <mergeCell ref="B8:D8"/>
    <mergeCell ref="E8:I8"/>
    <mergeCell ref="B9:D9"/>
    <mergeCell ref="E9:I9"/>
    <mergeCell ref="B10:D10"/>
    <mergeCell ref="E10:I1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13.5" customHeight="1">
      <c r="A5" s="122"/>
      <c r="B5" s="189" t="s">
        <v>337</v>
      </c>
      <c r="C5" s="189"/>
      <c r="D5" s="189"/>
      <c r="E5" s="195" t="s">
        <v>244</v>
      </c>
      <c r="F5" s="195"/>
      <c r="G5" s="195"/>
      <c r="H5" s="195"/>
      <c r="I5" s="195"/>
    </row>
    <row r="6" spans="1:9" ht="13.5" customHeight="1">
      <c r="A6" s="122" t="s">
        <v>338</v>
      </c>
      <c r="B6" s="189" t="s">
        <v>650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651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643</v>
      </c>
      <c r="B15" s="73" t="s">
        <v>607</v>
      </c>
      <c r="C15" s="74" t="s">
        <v>586</v>
      </c>
      <c r="D15" s="75" t="s">
        <v>317</v>
      </c>
      <c r="E15" s="76" t="s">
        <v>587</v>
      </c>
      <c r="F15" s="77">
        <v>20420</v>
      </c>
      <c r="G15" s="77">
        <v>0</v>
      </c>
      <c r="H15" s="77">
        <v>14934.7</v>
      </c>
      <c r="I15" s="77">
        <v>14934.7</v>
      </c>
    </row>
    <row r="16" spans="1:9" ht="15">
      <c r="A16" s="73" t="s">
        <v>643</v>
      </c>
      <c r="B16" s="73" t="s">
        <v>599</v>
      </c>
      <c r="C16" s="74" t="s">
        <v>586</v>
      </c>
      <c r="D16" s="75" t="s">
        <v>319</v>
      </c>
      <c r="E16" s="76" t="s">
        <v>589</v>
      </c>
      <c r="F16" s="77">
        <v>20420</v>
      </c>
      <c r="G16" s="77">
        <v>0</v>
      </c>
      <c r="H16" s="77">
        <v>14934.7</v>
      </c>
      <c r="I16" s="77">
        <v>14934.7</v>
      </c>
    </row>
    <row r="17" spans="1:9" ht="15">
      <c r="A17" s="73" t="s">
        <v>643</v>
      </c>
      <c r="B17" s="73" t="s">
        <v>601</v>
      </c>
      <c r="C17" s="74" t="s">
        <v>586</v>
      </c>
      <c r="D17" s="75" t="s">
        <v>321</v>
      </c>
      <c r="E17" s="76" t="s">
        <v>590</v>
      </c>
      <c r="F17" s="77">
        <v>20420</v>
      </c>
      <c r="G17" s="77">
        <v>0</v>
      </c>
      <c r="H17" s="77">
        <v>14934.7</v>
      </c>
      <c r="I17" s="77">
        <v>14934.7</v>
      </c>
    </row>
    <row r="18" spans="1:9" ht="15">
      <c r="A18" s="73" t="s">
        <v>643</v>
      </c>
      <c r="B18" s="73" t="s">
        <v>601</v>
      </c>
      <c r="C18" s="74" t="s">
        <v>355</v>
      </c>
      <c r="D18" s="75" t="s">
        <v>319</v>
      </c>
      <c r="E18" s="76" t="s">
        <v>592</v>
      </c>
      <c r="F18" s="77">
        <v>0</v>
      </c>
      <c r="G18" s="77">
        <v>0</v>
      </c>
      <c r="H18" s="77">
        <v>0</v>
      </c>
      <c r="I18" s="77">
        <v>0</v>
      </c>
    </row>
    <row r="19" spans="1:9" ht="15">
      <c r="A19" s="78" t="s">
        <v>643</v>
      </c>
      <c r="B19" s="78" t="s">
        <v>601</v>
      </c>
      <c r="C19" s="79" t="s">
        <v>647</v>
      </c>
      <c r="D19" s="80" t="s">
        <v>327</v>
      </c>
      <c r="E19" s="81" t="s">
        <v>594</v>
      </c>
      <c r="F19" s="82">
        <v>0</v>
      </c>
      <c r="G19" s="82">
        <v>0</v>
      </c>
      <c r="H19" s="82">
        <v>0</v>
      </c>
      <c r="I19" s="82">
        <v>0</v>
      </c>
    </row>
    <row r="20" spans="1:9" ht="15">
      <c r="A20" s="78" t="s">
        <v>643</v>
      </c>
      <c r="B20" s="78" t="s">
        <v>601</v>
      </c>
      <c r="C20" s="79" t="s">
        <v>603</v>
      </c>
      <c r="D20" s="80" t="s">
        <v>652</v>
      </c>
      <c r="E20" s="81" t="s">
        <v>597</v>
      </c>
      <c r="F20" s="82">
        <v>20420</v>
      </c>
      <c r="G20" s="82">
        <v>0</v>
      </c>
      <c r="H20" s="82">
        <v>14934.7</v>
      </c>
      <c r="I20" s="82">
        <v>14934.7</v>
      </c>
    </row>
    <row r="21" spans="1:9" ht="15">
      <c r="A21" s="73" t="s">
        <v>265</v>
      </c>
      <c r="B21" s="73" t="s">
        <v>265</v>
      </c>
      <c r="C21" s="74" t="s">
        <v>265</v>
      </c>
      <c r="D21" s="75" t="s">
        <v>266</v>
      </c>
      <c r="E21" s="76" t="s">
        <v>598</v>
      </c>
      <c r="F21" s="77">
        <v>20420</v>
      </c>
      <c r="G21" s="77">
        <v>14934.7</v>
      </c>
      <c r="H21" s="77">
        <v>14934.7</v>
      </c>
      <c r="I21" s="77">
        <v>14934.7</v>
      </c>
    </row>
    <row r="22" spans="1:9" ht="15">
      <c r="A22" s="73" t="s">
        <v>265</v>
      </c>
      <c r="B22" s="73" t="s">
        <v>265</v>
      </c>
      <c r="C22" s="74" t="s">
        <v>265</v>
      </c>
      <c r="D22" s="75" t="s">
        <v>648</v>
      </c>
      <c r="E22" s="76" t="s">
        <v>600</v>
      </c>
      <c r="F22" s="77">
        <v>20420</v>
      </c>
      <c r="G22" s="77">
        <v>14934.7</v>
      </c>
      <c r="H22" s="77">
        <v>14934.7</v>
      </c>
      <c r="I22" s="77">
        <v>14934.7</v>
      </c>
    </row>
    <row r="23" ht="15" customHeight="1"/>
    <row r="24" ht="15" customHeight="1"/>
    <row r="25" spans="4:9" ht="21" customHeight="1">
      <c r="D25" s="125" t="s">
        <v>356</v>
      </c>
      <c r="E25" s="188" t="s">
        <v>357</v>
      </c>
      <c r="F25" s="188"/>
      <c r="G25" s="188"/>
      <c r="H25" s="122" t="s">
        <v>358</v>
      </c>
      <c r="I25" s="122"/>
    </row>
    <row r="26" ht="14.25" customHeight="1">
      <c r="D26" s="83" t="s">
        <v>359</v>
      </c>
    </row>
    <row r="27" ht="15" customHeight="1">
      <c r="D27" s="105"/>
    </row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E25:G25"/>
    <mergeCell ref="B10:D10"/>
    <mergeCell ref="E10:I10"/>
    <mergeCell ref="B11:D11"/>
    <mergeCell ref="E11:I11"/>
    <mergeCell ref="A14:C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5" sqref="B5:D5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13.5" customHeight="1">
      <c r="A5" s="122"/>
      <c r="B5" s="189" t="s">
        <v>337</v>
      </c>
      <c r="C5" s="189"/>
      <c r="D5" s="189"/>
      <c r="E5" s="195" t="s">
        <v>244</v>
      </c>
      <c r="F5" s="195"/>
      <c r="G5" s="195"/>
      <c r="H5" s="195"/>
      <c r="I5" s="195"/>
    </row>
    <row r="6" spans="1:9" ht="13.5" customHeight="1">
      <c r="A6" s="122" t="s">
        <v>338</v>
      </c>
      <c r="B6" s="189" t="s">
        <v>650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653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643</v>
      </c>
      <c r="B15" s="73" t="s">
        <v>607</v>
      </c>
      <c r="C15" s="74" t="s">
        <v>586</v>
      </c>
      <c r="D15" s="75" t="s">
        <v>317</v>
      </c>
      <c r="E15" s="76" t="s">
        <v>587</v>
      </c>
      <c r="F15" s="77">
        <v>57460</v>
      </c>
      <c r="G15" s="77">
        <v>0</v>
      </c>
      <c r="H15" s="77">
        <v>53508.8</v>
      </c>
      <c r="I15" s="77">
        <v>53508.8</v>
      </c>
    </row>
    <row r="16" spans="1:9" ht="15">
      <c r="A16" s="73" t="s">
        <v>643</v>
      </c>
      <c r="B16" s="73" t="s">
        <v>599</v>
      </c>
      <c r="C16" s="74" t="s">
        <v>586</v>
      </c>
      <c r="D16" s="75" t="s">
        <v>319</v>
      </c>
      <c r="E16" s="76" t="s">
        <v>589</v>
      </c>
      <c r="F16" s="77">
        <v>57460</v>
      </c>
      <c r="G16" s="77">
        <v>0</v>
      </c>
      <c r="H16" s="77">
        <v>53508.8</v>
      </c>
      <c r="I16" s="77">
        <v>53508.8</v>
      </c>
    </row>
    <row r="17" spans="1:9" ht="15">
      <c r="A17" s="73" t="s">
        <v>643</v>
      </c>
      <c r="B17" s="73" t="s">
        <v>601</v>
      </c>
      <c r="C17" s="74" t="s">
        <v>586</v>
      </c>
      <c r="D17" s="75" t="s">
        <v>321</v>
      </c>
      <c r="E17" s="76" t="s">
        <v>590</v>
      </c>
      <c r="F17" s="77">
        <v>57460</v>
      </c>
      <c r="G17" s="77">
        <v>0</v>
      </c>
      <c r="H17" s="77">
        <v>53508.8</v>
      </c>
      <c r="I17" s="77">
        <v>53508.8</v>
      </c>
    </row>
    <row r="18" spans="1:9" ht="15">
      <c r="A18" s="78" t="s">
        <v>643</v>
      </c>
      <c r="B18" s="78" t="s">
        <v>601</v>
      </c>
      <c r="C18" s="79" t="s">
        <v>603</v>
      </c>
      <c r="D18" s="80" t="s">
        <v>652</v>
      </c>
      <c r="E18" s="81" t="s">
        <v>592</v>
      </c>
      <c r="F18" s="82">
        <v>57460</v>
      </c>
      <c r="G18" s="82">
        <v>0</v>
      </c>
      <c r="H18" s="82">
        <v>53508.8</v>
      </c>
      <c r="I18" s="82">
        <v>53508.8</v>
      </c>
    </row>
    <row r="19" spans="1:9" ht="15">
      <c r="A19" s="73" t="s">
        <v>265</v>
      </c>
      <c r="B19" s="73" t="s">
        <v>265</v>
      </c>
      <c r="C19" s="74" t="s">
        <v>265</v>
      </c>
      <c r="D19" s="75" t="s">
        <v>266</v>
      </c>
      <c r="E19" s="76" t="s">
        <v>594</v>
      </c>
      <c r="F19" s="77">
        <v>57460</v>
      </c>
      <c r="G19" s="77">
        <v>53508.8</v>
      </c>
      <c r="H19" s="77">
        <v>53508.8</v>
      </c>
      <c r="I19" s="77">
        <v>53508.8</v>
      </c>
    </row>
    <row r="20" spans="1:9" ht="15">
      <c r="A20" s="73" t="s">
        <v>265</v>
      </c>
      <c r="B20" s="73" t="s">
        <v>265</v>
      </c>
      <c r="C20" s="74" t="s">
        <v>265</v>
      </c>
      <c r="D20" s="75" t="s">
        <v>648</v>
      </c>
      <c r="E20" s="76" t="s">
        <v>597</v>
      </c>
      <c r="F20" s="77">
        <v>57460</v>
      </c>
      <c r="G20" s="77">
        <v>53508.8</v>
      </c>
      <c r="H20" s="77">
        <v>53508.8</v>
      </c>
      <c r="I20" s="77">
        <v>53508.8</v>
      </c>
    </row>
    <row r="21" ht="15" customHeight="1"/>
    <row r="22" ht="15" customHeight="1"/>
    <row r="23" spans="4:9" ht="21" customHeight="1">
      <c r="D23" s="125" t="s">
        <v>356</v>
      </c>
      <c r="E23" s="188" t="s">
        <v>357</v>
      </c>
      <c r="F23" s="188"/>
      <c r="G23" s="188"/>
      <c r="H23" s="122" t="s">
        <v>358</v>
      </c>
      <c r="I23" s="122"/>
    </row>
    <row r="24" ht="14.25" customHeight="1">
      <c r="D24" s="83" t="s">
        <v>359</v>
      </c>
    </row>
    <row r="25" ht="15" customHeight="1">
      <c r="D25" s="105"/>
    </row>
    <row r="2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23:G23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13.5" customHeight="1">
      <c r="A5" s="122"/>
      <c r="B5" s="189" t="s">
        <v>337</v>
      </c>
      <c r="C5" s="189"/>
      <c r="D5" s="189"/>
      <c r="E5" s="195" t="s">
        <v>244</v>
      </c>
      <c r="F5" s="195"/>
      <c r="G5" s="195"/>
      <c r="H5" s="195"/>
      <c r="I5" s="195"/>
    </row>
    <row r="6" spans="1:9" ht="13.5" customHeight="1">
      <c r="A6" s="122" t="s">
        <v>338</v>
      </c>
      <c r="B6" s="189" t="s">
        <v>650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655</v>
      </c>
      <c r="C11" s="189"/>
      <c r="D11" s="189"/>
      <c r="E11" s="190" t="s">
        <v>654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643</v>
      </c>
      <c r="B15" s="73" t="s">
        <v>607</v>
      </c>
      <c r="C15" s="74" t="s">
        <v>586</v>
      </c>
      <c r="D15" s="75" t="s">
        <v>317</v>
      </c>
      <c r="E15" s="76" t="s">
        <v>587</v>
      </c>
      <c r="F15" s="77">
        <v>657217</v>
      </c>
      <c r="G15" s="77">
        <v>0</v>
      </c>
      <c r="H15" s="77">
        <v>616906.6</v>
      </c>
      <c r="I15" s="77">
        <v>616906.6</v>
      </c>
    </row>
    <row r="16" spans="1:9" ht="15">
      <c r="A16" s="73" t="s">
        <v>643</v>
      </c>
      <c r="B16" s="73" t="s">
        <v>599</v>
      </c>
      <c r="C16" s="74" t="s">
        <v>586</v>
      </c>
      <c r="D16" s="75" t="s">
        <v>319</v>
      </c>
      <c r="E16" s="76" t="s">
        <v>589</v>
      </c>
      <c r="F16" s="77">
        <v>657217</v>
      </c>
      <c r="G16" s="77">
        <v>0</v>
      </c>
      <c r="H16" s="77">
        <v>616906.6</v>
      </c>
      <c r="I16" s="77">
        <v>616906.6</v>
      </c>
    </row>
    <row r="17" spans="1:9" ht="15">
      <c r="A17" s="73" t="s">
        <v>643</v>
      </c>
      <c r="B17" s="73" t="s">
        <v>601</v>
      </c>
      <c r="C17" s="74" t="s">
        <v>586</v>
      </c>
      <c r="D17" s="75" t="s">
        <v>321</v>
      </c>
      <c r="E17" s="76" t="s">
        <v>590</v>
      </c>
      <c r="F17" s="77">
        <v>657217</v>
      </c>
      <c r="G17" s="77">
        <v>0</v>
      </c>
      <c r="H17" s="77">
        <v>616906.6</v>
      </c>
      <c r="I17" s="77">
        <v>616906.6</v>
      </c>
    </row>
    <row r="18" spans="1:9" ht="15">
      <c r="A18" s="78" t="s">
        <v>643</v>
      </c>
      <c r="B18" s="78" t="s">
        <v>601</v>
      </c>
      <c r="C18" s="79" t="s">
        <v>603</v>
      </c>
      <c r="D18" s="80" t="s">
        <v>652</v>
      </c>
      <c r="E18" s="81" t="s">
        <v>592</v>
      </c>
      <c r="F18" s="82">
        <v>657217</v>
      </c>
      <c r="G18" s="82">
        <v>0</v>
      </c>
      <c r="H18" s="82">
        <v>616906.6</v>
      </c>
      <c r="I18" s="82">
        <v>616906.6</v>
      </c>
    </row>
    <row r="19" spans="1:9" ht="15">
      <c r="A19" s="73" t="s">
        <v>265</v>
      </c>
      <c r="B19" s="73" t="s">
        <v>265</v>
      </c>
      <c r="C19" s="74" t="s">
        <v>265</v>
      </c>
      <c r="D19" s="75" t="s">
        <v>266</v>
      </c>
      <c r="E19" s="76" t="s">
        <v>594</v>
      </c>
      <c r="F19" s="77">
        <v>657217</v>
      </c>
      <c r="G19" s="77">
        <v>616906.6</v>
      </c>
      <c r="H19" s="77">
        <v>616906.6</v>
      </c>
      <c r="I19" s="77">
        <v>616906.6</v>
      </c>
    </row>
    <row r="20" spans="1:9" ht="15">
      <c r="A20" s="73" t="s">
        <v>265</v>
      </c>
      <c r="B20" s="73" t="s">
        <v>265</v>
      </c>
      <c r="C20" s="74" t="s">
        <v>265</v>
      </c>
      <c r="D20" s="75" t="s">
        <v>648</v>
      </c>
      <c r="E20" s="76" t="s">
        <v>597</v>
      </c>
      <c r="F20" s="77">
        <v>657217</v>
      </c>
      <c r="G20" s="77">
        <v>616906.6</v>
      </c>
      <c r="H20" s="77">
        <v>616906.6</v>
      </c>
      <c r="I20" s="77">
        <v>616906.6</v>
      </c>
    </row>
    <row r="21" ht="15" customHeight="1"/>
    <row r="22" ht="15" customHeight="1"/>
    <row r="23" spans="4:9" ht="21" customHeight="1">
      <c r="D23" s="125" t="s">
        <v>356</v>
      </c>
      <c r="E23" s="188" t="s">
        <v>357</v>
      </c>
      <c r="F23" s="188"/>
      <c r="G23" s="188"/>
      <c r="H23" s="122" t="s">
        <v>358</v>
      </c>
      <c r="I23" s="122"/>
    </row>
    <row r="24" ht="14.25" customHeight="1">
      <c r="D24" s="83" t="s">
        <v>359</v>
      </c>
    </row>
    <row r="25" ht="15" customHeight="1">
      <c r="D25" s="105"/>
    </row>
    <row r="2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23:G23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27.75" customHeight="1">
      <c r="A5" s="122"/>
      <c r="B5" s="189" t="s">
        <v>337</v>
      </c>
      <c r="C5" s="189"/>
      <c r="D5" s="189"/>
      <c r="E5" s="194" t="s">
        <v>244</v>
      </c>
      <c r="F5" s="194"/>
      <c r="G5" s="194"/>
      <c r="H5" s="194"/>
      <c r="I5" s="194"/>
    </row>
    <row r="6" spans="1:9" ht="13.5" customHeight="1">
      <c r="A6" s="122" t="s">
        <v>338</v>
      </c>
      <c r="B6" s="189" t="s">
        <v>656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657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606</v>
      </c>
      <c r="B15" s="73" t="s">
        <v>607</v>
      </c>
      <c r="C15" s="74" t="s">
        <v>586</v>
      </c>
      <c r="D15" s="75" t="s">
        <v>269</v>
      </c>
      <c r="E15" s="76" t="s">
        <v>587</v>
      </c>
      <c r="F15" s="77">
        <v>69607.8</v>
      </c>
      <c r="G15" s="77">
        <v>0</v>
      </c>
      <c r="H15" s="77">
        <v>69607.8</v>
      </c>
      <c r="I15" s="77">
        <v>39332.5</v>
      </c>
    </row>
    <row r="16" spans="1:9" ht="15">
      <c r="A16" s="73" t="s">
        <v>606</v>
      </c>
      <c r="B16" s="73" t="s">
        <v>585</v>
      </c>
      <c r="C16" s="74" t="s">
        <v>586</v>
      </c>
      <c r="D16" s="75" t="s">
        <v>271</v>
      </c>
      <c r="E16" s="76" t="s">
        <v>589</v>
      </c>
      <c r="F16" s="77">
        <v>69607.8</v>
      </c>
      <c r="G16" s="77">
        <v>0</v>
      </c>
      <c r="H16" s="77">
        <v>69607.8</v>
      </c>
      <c r="I16" s="77">
        <v>39332.5</v>
      </c>
    </row>
    <row r="17" spans="1:9" ht="15">
      <c r="A17" s="78" t="s">
        <v>606</v>
      </c>
      <c r="B17" s="78" t="s">
        <v>605</v>
      </c>
      <c r="C17" s="79" t="s">
        <v>586</v>
      </c>
      <c r="D17" s="80" t="s">
        <v>275</v>
      </c>
      <c r="E17" s="81" t="s">
        <v>590</v>
      </c>
      <c r="F17" s="82">
        <v>69607.8</v>
      </c>
      <c r="G17" s="82">
        <v>0</v>
      </c>
      <c r="H17" s="82">
        <v>69607.8</v>
      </c>
      <c r="I17" s="82">
        <v>39332.5</v>
      </c>
    </row>
    <row r="18" spans="1:9" ht="15">
      <c r="A18" s="73" t="s">
        <v>643</v>
      </c>
      <c r="B18" s="73" t="s">
        <v>607</v>
      </c>
      <c r="C18" s="74" t="s">
        <v>586</v>
      </c>
      <c r="D18" s="75" t="s">
        <v>317</v>
      </c>
      <c r="E18" s="76" t="s">
        <v>592</v>
      </c>
      <c r="F18" s="77">
        <v>401042.8</v>
      </c>
      <c r="G18" s="77">
        <v>0</v>
      </c>
      <c r="H18" s="77">
        <v>401042.8</v>
      </c>
      <c r="I18" s="77">
        <v>401042.8</v>
      </c>
    </row>
    <row r="19" spans="1:9" ht="15">
      <c r="A19" s="73" t="s">
        <v>643</v>
      </c>
      <c r="B19" s="73" t="s">
        <v>599</v>
      </c>
      <c r="C19" s="74" t="s">
        <v>586</v>
      </c>
      <c r="D19" s="75" t="s">
        <v>319</v>
      </c>
      <c r="E19" s="76" t="s">
        <v>594</v>
      </c>
      <c r="F19" s="77">
        <v>401042.8</v>
      </c>
      <c r="G19" s="77">
        <v>0</v>
      </c>
      <c r="H19" s="77">
        <v>401042.8</v>
      </c>
      <c r="I19" s="77">
        <v>401042.8</v>
      </c>
    </row>
    <row r="20" spans="1:9" ht="15">
      <c r="A20" s="73" t="s">
        <v>643</v>
      </c>
      <c r="B20" s="73" t="s">
        <v>601</v>
      </c>
      <c r="C20" s="74" t="s">
        <v>586</v>
      </c>
      <c r="D20" s="75" t="s">
        <v>321</v>
      </c>
      <c r="E20" s="76" t="s">
        <v>597</v>
      </c>
      <c r="F20" s="77">
        <v>401042.8</v>
      </c>
      <c r="G20" s="77">
        <v>0</v>
      </c>
      <c r="H20" s="77">
        <v>401042.8</v>
      </c>
      <c r="I20" s="77">
        <v>401042.8</v>
      </c>
    </row>
    <row r="21" spans="1:9" ht="15">
      <c r="A21" s="73" t="s">
        <v>643</v>
      </c>
      <c r="B21" s="73" t="s">
        <v>601</v>
      </c>
      <c r="C21" s="74" t="s">
        <v>355</v>
      </c>
      <c r="D21" s="75" t="s">
        <v>319</v>
      </c>
      <c r="E21" s="76" t="s">
        <v>598</v>
      </c>
      <c r="F21" s="77">
        <v>401042.8</v>
      </c>
      <c r="G21" s="77">
        <v>0</v>
      </c>
      <c r="H21" s="77">
        <v>401042.8</v>
      </c>
      <c r="I21" s="77">
        <v>401042.8</v>
      </c>
    </row>
    <row r="22" spans="1:9" ht="15">
      <c r="A22" s="78" t="s">
        <v>643</v>
      </c>
      <c r="B22" s="78" t="s">
        <v>601</v>
      </c>
      <c r="C22" s="79" t="s">
        <v>647</v>
      </c>
      <c r="D22" s="80" t="s">
        <v>327</v>
      </c>
      <c r="E22" s="81" t="s">
        <v>600</v>
      </c>
      <c r="F22" s="82">
        <v>401042.8</v>
      </c>
      <c r="G22" s="82">
        <v>0</v>
      </c>
      <c r="H22" s="82">
        <v>401042.8</v>
      </c>
      <c r="I22" s="82">
        <v>401042.8</v>
      </c>
    </row>
    <row r="23" spans="1:9" ht="15">
      <c r="A23" s="73" t="s">
        <v>265</v>
      </c>
      <c r="B23" s="73" t="s">
        <v>265</v>
      </c>
      <c r="C23" s="74" t="s">
        <v>265</v>
      </c>
      <c r="D23" s="75" t="s">
        <v>266</v>
      </c>
      <c r="E23" s="76" t="s">
        <v>602</v>
      </c>
      <c r="F23" s="77">
        <v>470650.6</v>
      </c>
      <c r="G23" s="77">
        <v>470650.6</v>
      </c>
      <c r="H23" s="77">
        <v>470650.6</v>
      </c>
      <c r="I23" s="77">
        <v>440375.3</v>
      </c>
    </row>
    <row r="24" spans="1:9" ht="15">
      <c r="A24" s="73" t="s">
        <v>265</v>
      </c>
      <c r="B24" s="73" t="s">
        <v>265</v>
      </c>
      <c r="C24" s="74" t="s">
        <v>265</v>
      </c>
      <c r="D24" s="75" t="s">
        <v>648</v>
      </c>
      <c r="E24" s="76" t="s">
        <v>585</v>
      </c>
      <c r="F24" s="77">
        <v>470650.6</v>
      </c>
      <c r="G24" s="77">
        <v>470650.6</v>
      </c>
      <c r="H24" s="77">
        <v>470650.6</v>
      </c>
      <c r="I24" s="77">
        <v>440375.3</v>
      </c>
    </row>
    <row r="25" ht="15" customHeight="1"/>
    <row r="26" ht="15" customHeight="1"/>
    <row r="27" spans="4:9" ht="21" customHeight="1">
      <c r="D27" s="125" t="s">
        <v>356</v>
      </c>
      <c r="E27" s="188" t="s">
        <v>357</v>
      </c>
      <c r="F27" s="188"/>
      <c r="G27" s="188"/>
      <c r="H27" s="122" t="s">
        <v>358</v>
      </c>
      <c r="I27" s="122"/>
    </row>
    <row r="28" ht="14.25" customHeight="1">
      <c r="D28" s="83" t="s">
        <v>359</v>
      </c>
    </row>
    <row r="29" ht="15" customHeight="1">
      <c r="D29" s="105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E27:G27"/>
    <mergeCell ref="B10:D10"/>
    <mergeCell ref="E10:I10"/>
    <mergeCell ref="B11:D11"/>
    <mergeCell ref="E11:I11"/>
    <mergeCell ref="A14:C1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13.5" customHeight="1">
      <c r="A5" s="122"/>
      <c r="B5" s="189" t="s">
        <v>337</v>
      </c>
      <c r="C5" s="189"/>
      <c r="D5" s="189"/>
      <c r="E5" s="195" t="s">
        <v>244</v>
      </c>
      <c r="F5" s="195"/>
      <c r="G5" s="195"/>
      <c r="H5" s="195"/>
      <c r="I5" s="195"/>
    </row>
    <row r="6" spans="1:9" ht="13.5" customHeight="1">
      <c r="A6" s="122" t="s">
        <v>338</v>
      </c>
      <c r="B6" s="189" t="s">
        <v>339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344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643</v>
      </c>
      <c r="B15" s="73" t="s">
        <v>607</v>
      </c>
      <c r="C15" s="74" t="s">
        <v>586</v>
      </c>
      <c r="D15" s="75" t="s">
        <v>317</v>
      </c>
      <c r="E15" s="76" t="s">
        <v>587</v>
      </c>
      <c r="F15" s="77">
        <v>4604734</v>
      </c>
      <c r="G15" s="77">
        <v>0</v>
      </c>
      <c r="H15" s="77">
        <v>3942013.3</v>
      </c>
      <c r="I15" s="77">
        <v>3942013.3</v>
      </c>
    </row>
    <row r="16" spans="1:9" ht="15">
      <c r="A16" s="73" t="s">
        <v>643</v>
      </c>
      <c r="B16" s="73" t="s">
        <v>599</v>
      </c>
      <c r="C16" s="74" t="s">
        <v>586</v>
      </c>
      <c r="D16" s="75" t="s">
        <v>319</v>
      </c>
      <c r="E16" s="76" t="s">
        <v>589</v>
      </c>
      <c r="F16" s="77">
        <v>4604734</v>
      </c>
      <c r="G16" s="77">
        <v>0</v>
      </c>
      <c r="H16" s="77">
        <v>3942013.3</v>
      </c>
      <c r="I16" s="77">
        <v>3942013.3</v>
      </c>
    </row>
    <row r="17" spans="1:9" ht="15">
      <c r="A17" s="73" t="s">
        <v>643</v>
      </c>
      <c r="B17" s="73" t="s">
        <v>601</v>
      </c>
      <c r="C17" s="74" t="s">
        <v>586</v>
      </c>
      <c r="D17" s="75" t="s">
        <v>321</v>
      </c>
      <c r="E17" s="76" t="s">
        <v>590</v>
      </c>
      <c r="F17" s="77">
        <v>4604734</v>
      </c>
      <c r="G17" s="77">
        <v>0</v>
      </c>
      <c r="H17" s="77">
        <v>3942013.3</v>
      </c>
      <c r="I17" s="77">
        <v>3942013.3</v>
      </c>
    </row>
    <row r="18" spans="1:9" ht="15">
      <c r="A18" s="73" t="s">
        <v>643</v>
      </c>
      <c r="B18" s="73" t="s">
        <v>601</v>
      </c>
      <c r="C18" s="74" t="s">
        <v>355</v>
      </c>
      <c r="D18" s="75" t="s">
        <v>319</v>
      </c>
      <c r="E18" s="76" t="s">
        <v>592</v>
      </c>
      <c r="F18" s="77">
        <v>4604734</v>
      </c>
      <c r="G18" s="77">
        <v>0</v>
      </c>
      <c r="H18" s="77">
        <v>3942013.3</v>
      </c>
      <c r="I18" s="77">
        <v>3942013.3</v>
      </c>
    </row>
    <row r="19" spans="1:9" ht="25.5">
      <c r="A19" s="78" t="s">
        <v>643</v>
      </c>
      <c r="B19" s="78" t="s">
        <v>601</v>
      </c>
      <c r="C19" s="79" t="s">
        <v>624</v>
      </c>
      <c r="D19" s="80" t="s">
        <v>323</v>
      </c>
      <c r="E19" s="81" t="s">
        <v>594</v>
      </c>
      <c r="F19" s="82">
        <v>4604734</v>
      </c>
      <c r="G19" s="82">
        <v>0</v>
      </c>
      <c r="H19" s="82">
        <v>3942013.3</v>
      </c>
      <c r="I19" s="82">
        <v>3942013.3</v>
      </c>
    </row>
    <row r="20" spans="1:9" ht="15">
      <c r="A20" s="78" t="s">
        <v>643</v>
      </c>
      <c r="B20" s="78" t="s">
        <v>601</v>
      </c>
      <c r="C20" s="79" t="s">
        <v>647</v>
      </c>
      <c r="D20" s="80" t="s">
        <v>327</v>
      </c>
      <c r="E20" s="81" t="s">
        <v>597</v>
      </c>
      <c r="F20" s="82">
        <v>0</v>
      </c>
      <c r="G20" s="82">
        <v>0</v>
      </c>
      <c r="H20" s="82">
        <v>0</v>
      </c>
      <c r="I20" s="82">
        <v>0</v>
      </c>
    </row>
    <row r="21" spans="1:9" ht="15">
      <c r="A21" s="73" t="s">
        <v>265</v>
      </c>
      <c r="B21" s="73" t="s">
        <v>265</v>
      </c>
      <c r="C21" s="74" t="s">
        <v>265</v>
      </c>
      <c r="D21" s="75" t="s">
        <v>266</v>
      </c>
      <c r="E21" s="76" t="s">
        <v>598</v>
      </c>
      <c r="F21" s="77">
        <v>4604734</v>
      </c>
      <c r="G21" s="77">
        <v>3942013.3</v>
      </c>
      <c r="H21" s="77">
        <v>3942013.3</v>
      </c>
      <c r="I21" s="77">
        <v>3942013.3</v>
      </c>
    </row>
    <row r="22" spans="1:9" ht="15">
      <c r="A22" s="73" t="s">
        <v>265</v>
      </c>
      <c r="B22" s="73" t="s">
        <v>265</v>
      </c>
      <c r="C22" s="74" t="s">
        <v>265</v>
      </c>
      <c r="D22" s="75" t="s">
        <v>648</v>
      </c>
      <c r="E22" s="76" t="s">
        <v>600</v>
      </c>
      <c r="F22" s="77">
        <v>4604734</v>
      </c>
      <c r="G22" s="77">
        <v>3942013.3</v>
      </c>
      <c r="H22" s="77">
        <v>3942013.3</v>
      </c>
      <c r="I22" s="77">
        <v>3942013.3</v>
      </c>
    </row>
    <row r="23" ht="15" customHeight="1"/>
    <row r="24" ht="15" customHeight="1"/>
    <row r="25" spans="4:9" ht="21" customHeight="1">
      <c r="D25" s="125" t="s">
        <v>356</v>
      </c>
      <c r="E25" s="188" t="s">
        <v>357</v>
      </c>
      <c r="F25" s="188"/>
      <c r="G25" s="188"/>
      <c r="H25" s="122" t="s">
        <v>358</v>
      </c>
      <c r="I25" s="122"/>
    </row>
    <row r="26" ht="14.25" customHeight="1">
      <c r="D26" s="83" t="s">
        <v>359</v>
      </c>
    </row>
    <row r="27" ht="15" customHeight="1">
      <c r="D27" s="105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25:G25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13.5" customHeight="1">
      <c r="A5" s="122"/>
      <c r="B5" s="189" t="s">
        <v>337</v>
      </c>
      <c r="C5" s="189"/>
      <c r="D5" s="189"/>
      <c r="E5" s="195" t="s">
        <v>244</v>
      </c>
      <c r="F5" s="195"/>
      <c r="G5" s="195"/>
      <c r="H5" s="195"/>
      <c r="I5" s="195"/>
    </row>
    <row r="6" spans="1:9" ht="13.5" customHeight="1">
      <c r="A6" s="122" t="s">
        <v>338</v>
      </c>
      <c r="B6" s="189" t="s">
        <v>339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658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632</v>
      </c>
      <c r="B15" s="73" t="s">
        <v>607</v>
      </c>
      <c r="C15" s="74" t="s">
        <v>586</v>
      </c>
      <c r="D15" s="75" t="s">
        <v>564</v>
      </c>
      <c r="E15" s="76" t="s">
        <v>587</v>
      </c>
      <c r="F15" s="77">
        <v>17714700</v>
      </c>
      <c r="G15" s="77">
        <v>0</v>
      </c>
      <c r="H15" s="77">
        <v>16972446</v>
      </c>
      <c r="I15" s="77">
        <v>18245719.7</v>
      </c>
    </row>
    <row r="16" spans="1:9" ht="15">
      <c r="A16" s="73" t="s">
        <v>632</v>
      </c>
      <c r="B16" s="73" t="s">
        <v>621</v>
      </c>
      <c r="C16" s="74" t="s">
        <v>586</v>
      </c>
      <c r="D16" s="75" t="s">
        <v>566</v>
      </c>
      <c r="E16" s="76" t="s">
        <v>589</v>
      </c>
      <c r="F16" s="77">
        <v>17714700</v>
      </c>
      <c r="G16" s="77">
        <v>0</v>
      </c>
      <c r="H16" s="77">
        <v>16972446</v>
      </c>
      <c r="I16" s="77">
        <v>18245719.7</v>
      </c>
    </row>
    <row r="17" spans="1:9" ht="15">
      <c r="A17" s="73" t="s">
        <v>632</v>
      </c>
      <c r="B17" s="73" t="s">
        <v>635</v>
      </c>
      <c r="C17" s="74" t="s">
        <v>586</v>
      </c>
      <c r="D17" s="75" t="s">
        <v>289</v>
      </c>
      <c r="E17" s="76" t="s">
        <v>590</v>
      </c>
      <c r="F17" s="77">
        <v>17714700</v>
      </c>
      <c r="G17" s="77">
        <v>0</v>
      </c>
      <c r="H17" s="77">
        <v>16972446</v>
      </c>
      <c r="I17" s="77">
        <v>18245719.7</v>
      </c>
    </row>
    <row r="18" spans="1:9" ht="15">
      <c r="A18" s="73" t="s">
        <v>632</v>
      </c>
      <c r="B18" s="73" t="s">
        <v>635</v>
      </c>
      <c r="C18" s="74" t="s">
        <v>636</v>
      </c>
      <c r="D18" s="75" t="s">
        <v>569</v>
      </c>
      <c r="E18" s="76" t="s">
        <v>592</v>
      </c>
      <c r="F18" s="77">
        <v>17714700</v>
      </c>
      <c r="G18" s="77">
        <v>0</v>
      </c>
      <c r="H18" s="77">
        <v>16972446</v>
      </c>
      <c r="I18" s="77">
        <v>18245719.7</v>
      </c>
    </row>
    <row r="19" spans="1:9" ht="15">
      <c r="A19" s="78" t="s">
        <v>632</v>
      </c>
      <c r="B19" s="78" t="s">
        <v>635</v>
      </c>
      <c r="C19" s="79" t="s">
        <v>638</v>
      </c>
      <c r="D19" s="80" t="s">
        <v>571</v>
      </c>
      <c r="E19" s="81" t="s">
        <v>594</v>
      </c>
      <c r="F19" s="82">
        <v>16214700</v>
      </c>
      <c r="G19" s="82">
        <v>0</v>
      </c>
      <c r="H19" s="82">
        <v>15609266</v>
      </c>
      <c r="I19" s="82">
        <v>16320963.6</v>
      </c>
    </row>
    <row r="20" spans="1:9" ht="15">
      <c r="A20" s="78" t="s">
        <v>632</v>
      </c>
      <c r="B20" s="78" t="s">
        <v>635</v>
      </c>
      <c r="C20" s="79" t="s">
        <v>640</v>
      </c>
      <c r="D20" s="80" t="s">
        <v>641</v>
      </c>
      <c r="E20" s="81" t="s">
        <v>597</v>
      </c>
      <c r="F20" s="82">
        <v>1500000</v>
      </c>
      <c r="G20" s="82">
        <v>0</v>
      </c>
      <c r="H20" s="82">
        <v>1363180</v>
      </c>
      <c r="I20" s="82">
        <v>1924756.1</v>
      </c>
    </row>
    <row r="21" spans="1:9" ht="15">
      <c r="A21" s="73" t="s">
        <v>643</v>
      </c>
      <c r="B21" s="73" t="s">
        <v>607</v>
      </c>
      <c r="C21" s="74" t="s">
        <v>586</v>
      </c>
      <c r="D21" s="75" t="s">
        <v>317</v>
      </c>
      <c r="E21" s="76" t="s">
        <v>598</v>
      </c>
      <c r="F21" s="77">
        <v>0</v>
      </c>
      <c r="G21" s="77">
        <v>0</v>
      </c>
      <c r="H21" s="77">
        <v>0</v>
      </c>
      <c r="I21" s="77">
        <v>0</v>
      </c>
    </row>
    <row r="22" spans="1:9" ht="15">
      <c r="A22" s="73" t="s">
        <v>643</v>
      </c>
      <c r="B22" s="73" t="s">
        <v>599</v>
      </c>
      <c r="C22" s="74" t="s">
        <v>586</v>
      </c>
      <c r="D22" s="75" t="s">
        <v>319</v>
      </c>
      <c r="E22" s="76" t="s">
        <v>600</v>
      </c>
      <c r="F22" s="77">
        <v>0</v>
      </c>
      <c r="G22" s="77">
        <v>0</v>
      </c>
      <c r="H22" s="77">
        <v>0</v>
      </c>
      <c r="I22" s="77">
        <v>0</v>
      </c>
    </row>
    <row r="23" spans="1:9" ht="15">
      <c r="A23" s="73" t="s">
        <v>643</v>
      </c>
      <c r="B23" s="73" t="s">
        <v>601</v>
      </c>
      <c r="C23" s="74" t="s">
        <v>586</v>
      </c>
      <c r="D23" s="75" t="s">
        <v>321</v>
      </c>
      <c r="E23" s="76" t="s">
        <v>602</v>
      </c>
      <c r="F23" s="77">
        <v>0</v>
      </c>
      <c r="G23" s="77">
        <v>0</v>
      </c>
      <c r="H23" s="77">
        <v>0</v>
      </c>
      <c r="I23" s="77">
        <v>0</v>
      </c>
    </row>
    <row r="24" spans="1:9" ht="15">
      <c r="A24" s="73" t="s">
        <v>643</v>
      </c>
      <c r="B24" s="73" t="s">
        <v>601</v>
      </c>
      <c r="C24" s="74" t="s">
        <v>355</v>
      </c>
      <c r="D24" s="75" t="s">
        <v>319</v>
      </c>
      <c r="E24" s="76" t="s">
        <v>585</v>
      </c>
      <c r="F24" s="77">
        <v>0</v>
      </c>
      <c r="G24" s="77">
        <v>0</v>
      </c>
      <c r="H24" s="77">
        <v>0</v>
      </c>
      <c r="I24" s="77">
        <v>0</v>
      </c>
    </row>
    <row r="25" spans="1:9" ht="15">
      <c r="A25" s="78" t="s">
        <v>643</v>
      </c>
      <c r="B25" s="78" t="s">
        <v>601</v>
      </c>
      <c r="C25" s="79" t="s">
        <v>647</v>
      </c>
      <c r="D25" s="80" t="s">
        <v>327</v>
      </c>
      <c r="E25" s="81" t="s">
        <v>588</v>
      </c>
      <c r="F25" s="82">
        <v>0</v>
      </c>
      <c r="G25" s="82">
        <v>0</v>
      </c>
      <c r="H25" s="82">
        <v>0</v>
      </c>
      <c r="I25" s="82">
        <v>0</v>
      </c>
    </row>
    <row r="26" spans="1:9" ht="15">
      <c r="A26" s="73" t="s">
        <v>265</v>
      </c>
      <c r="B26" s="73" t="s">
        <v>265</v>
      </c>
      <c r="C26" s="74" t="s">
        <v>265</v>
      </c>
      <c r="D26" s="75" t="s">
        <v>266</v>
      </c>
      <c r="E26" s="76" t="s">
        <v>605</v>
      </c>
      <c r="F26" s="77">
        <v>17714700</v>
      </c>
      <c r="G26" s="77">
        <v>16972446</v>
      </c>
      <c r="H26" s="77">
        <v>16972446</v>
      </c>
      <c r="I26" s="77">
        <v>18245719.7</v>
      </c>
    </row>
    <row r="27" spans="1:9" ht="15">
      <c r="A27" s="73" t="s">
        <v>265</v>
      </c>
      <c r="B27" s="73" t="s">
        <v>265</v>
      </c>
      <c r="C27" s="74" t="s">
        <v>265</v>
      </c>
      <c r="D27" s="75" t="s">
        <v>648</v>
      </c>
      <c r="E27" s="76" t="s">
        <v>608</v>
      </c>
      <c r="F27" s="77">
        <v>17714700</v>
      </c>
      <c r="G27" s="77">
        <v>16972446</v>
      </c>
      <c r="H27" s="77">
        <v>16972446</v>
      </c>
      <c r="I27" s="77">
        <v>18245719.7</v>
      </c>
    </row>
    <row r="28" ht="15" customHeight="1"/>
    <row r="29" ht="15" customHeight="1"/>
    <row r="30" spans="4:9" ht="21" customHeight="1">
      <c r="D30" s="125" t="s">
        <v>356</v>
      </c>
      <c r="E30" s="188" t="s">
        <v>357</v>
      </c>
      <c r="F30" s="188"/>
      <c r="G30" s="188"/>
      <c r="H30" s="122" t="s">
        <v>358</v>
      </c>
      <c r="I30" s="122"/>
    </row>
    <row r="31" ht="14.25" customHeight="1">
      <c r="D31" s="83" t="s">
        <v>359</v>
      </c>
    </row>
    <row r="32" ht="15" customHeight="1">
      <c r="D32" s="105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E30:G30"/>
    <mergeCell ref="B10:D10"/>
    <mergeCell ref="E10:I10"/>
    <mergeCell ref="B11:D11"/>
    <mergeCell ref="E11:I11"/>
    <mergeCell ref="A14:C1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3.8515625" style="70" customWidth="1"/>
    <col min="2" max="2" width="6.28125" style="70" customWidth="1"/>
    <col min="3" max="3" width="4.7109375" style="70" customWidth="1"/>
    <col min="4" max="4" width="59.7109375" style="70" customWidth="1"/>
    <col min="5" max="5" width="8.00390625" style="70" customWidth="1"/>
    <col min="6" max="9" width="13.8515625" style="70" customWidth="1"/>
    <col min="10" max="16384" width="9.140625" style="70" customWidth="1"/>
  </cols>
  <sheetData>
    <row r="1" spans="5:9" ht="33" customHeight="1">
      <c r="E1" s="191" t="s">
        <v>335</v>
      </c>
      <c r="F1" s="191"/>
      <c r="G1" s="191"/>
      <c r="H1" s="191"/>
      <c r="I1" s="191"/>
    </row>
    <row r="2" spans="1:9" ht="33" customHeight="1">
      <c r="A2" s="192" t="s">
        <v>336</v>
      </c>
      <c r="B2" s="192"/>
      <c r="C2" s="192"/>
      <c r="D2" s="192"/>
      <c r="E2" s="192"/>
      <c r="F2" s="192"/>
      <c r="G2" s="192"/>
      <c r="H2" s="192"/>
      <c r="I2" s="192"/>
    </row>
    <row r="3" spans="1:9" ht="15" customHeight="1">
      <c r="A3" s="193" t="s">
        <v>580</v>
      </c>
      <c r="B3" s="193"/>
      <c r="C3" s="193"/>
      <c r="D3" s="193"/>
      <c r="E3" s="193"/>
      <c r="F3" s="193"/>
      <c r="G3" s="193"/>
      <c r="H3" s="193"/>
      <c r="I3" s="193"/>
    </row>
    <row r="4" spans="1:6" ht="9.75" customHeight="1">
      <c r="A4" s="105"/>
      <c r="B4" s="105"/>
      <c r="C4" s="105"/>
      <c r="D4" s="105"/>
      <c r="E4" s="105"/>
      <c r="F4" s="105"/>
    </row>
    <row r="5" spans="1:9" ht="24.75" customHeight="1">
      <c r="A5" s="122"/>
      <c r="B5" s="189" t="s">
        <v>337</v>
      </c>
      <c r="C5" s="189"/>
      <c r="D5" s="189"/>
      <c r="E5" s="194" t="s">
        <v>244</v>
      </c>
      <c r="F5" s="194"/>
      <c r="G5" s="194"/>
      <c r="H5" s="194"/>
      <c r="I5" s="194"/>
    </row>
    <row r="6" spans="1:9" ht="13.5" customHeight="1">
      <c r="A6" s="122" t="s">
        <v>338</v>
      </c>
      <c r="B6" s="189" t="s">
        <v>659</v>
      </c>
      <c r="C6" s="189"/>
      <c r="D6" s="189"/>
      <c r="E6" s="190"/>
      <c r="F6" s="190"/>
      <c r="G6" s="190"/>
      <c r="H6" s="190"/>
      <c r="I6" s="190"/>
    </row>
    <row r="7" spans="1:9" ht="13.5" customHeight="1">
      <c r="A7" s="122"/>
      <c r="B7" s="189" t="s">
        <v>340</v>
      </c>
      <c r="C7" s="189"/>
      <c r="D7" s="189"/>
      <c r="E7" s="190" t="s">
        <v>582</v>
      </c>
      <c r="F7" s="190"/>
      <c r="G7" s="190"/>
      <c r="H7" s="190"/>
      <c r="I7" s="190"/>
    </row>
    <row r="8" spans="1:9" ht="13.5" customHeight="1">
      <c r="A8" s="122"/>
      <c r="B8" s="189" t="s">
        <v>341</v>
      </c>
      <c r="C8" s="189"/>
      <c r="D8" s="189"/>
      <c r="E8" s="190"/>
      <c r="F8" s="190"/>
      <c r="G8" s="190"/>
      <c r="H8" s="190"/>
      <c r="I8" s="190"/>
    </row>
    <row r="9" spans="1:9" ht="13.5" customHeight="1">
      <c r="A9" s="122"/>
      <c r="B9" s="189" t="s">
        <v>248</v>
      </c>
      <c r="C9" s="189"/>
      <c r="D9" s="189"/>
      <c r="E9" s="190"/>
      <c r="F9" s="190"/>
      <c r="G9" s="190"/>
      <c r="H9" s="190"/>
      <c r="I9" s="190"/>
    </row>
    <row r="10" spans="1:9" ht="13.5" customHeight="1">
      <c r="A10" s="122"/>
      <c r="B10" s="189" t="s">
        <v>342</v>
      </c>
      <c r="C10" s="189"/>
      <c r="D10" s="189"/>
      <c r="E10" s="190"/>
      <c r="F10" s="190"/>
      <c r="G10" s="190"/>
      <c r="H10" s="190"/>
      <c r="I10" s="190"/>
    </row>
    <row r="11" spans="1:9" ht="13.5" customHeight="1">
      <c r="A11" s="122"/>
      <c r="B11" s="189" t="s">
        <v>343</v>
      </c>
      <c r="C11" s="189"/>
      <c r="D11" s="189"/>
      <c r="E11" s="190" t="s">
        <v>660</v>
      </c>
      <c r="F11" s="190"/>
      <c r="G11" s="190"/>
      <c r="H11" s="190"/>
      <c r="I11" s="190"/>
    </row>
    <row r="12" ht="8.25" customHeight="1"/>
    <row r="13" spans="1:9" ht="57" customHeight="1">
      <c r="A13" s="123" t="s">
        <v>345</v>
      </c>
      <c r="B13" s="124" t="s">
        <v>346</v>
      </c>
      <c r="C13" s="123" t="s">
        <v>347</v>
      </c>
      <c r="D13" s="71" t="s">
        <v>254</v>
      </c>
      <c r="E13" s="71" t="s">
        <v>348</v>
      </c>
      <c r="F13" s="71" t="s">
        <v>349</v>
      </c>
      <c r="G13" s="71" t="s">
        <v>350</v>
      </c>
      <c r="H13" s="71" t="s">
        <v>351</v>
      </c>
      <c r="I13" s="71" t="s">
        <v>352</v>
      </c>
    </row>
    <row r="14" spans="1:9" ht="15" customHeight="1">
      <c r="A14" s="185" t="s">
        <v>353</v>
      </c>
      <c r="B14" s="186"/>
      <c r="C14" s="187"/>
      <c r="D14" s="72" t="s">
        <v>354</v>
      </c>
      <c r="E14" s="72">
        <v>1</v>
      </c>
      <c r="F14" s="72">
        <v>2</v>
      </c>
      <c r="G14" s="72">
        <v>3</v>
      </c>
      <c r="H14" s="72">
        <v>4</v>
      </c>
      <c r="I14" s="72">
        <v>5</v>
      </c>
    </row>
    <row r="15" spans="1:9" ht="15">
      <c r="A15" s="73" t="s">
        <v>661</v>
      </c>
      <c r="B15" s="73" t="s">
        <v>607</v>
      </c>
      <c r="C15" s="74" t="s">
        <v>586</v>
      </c>
      <c r="D15" s="75" t="s">
        <v>328</v>
      </c>
      <c r="E15" s="76" t="s">
        <v>587</v>
      </c>
      <c r="F15" s="77">
        <v>10689337</v>
      </c>
      <c r="G15" s="77">
        <v>0</v>
      </c>
      <c r="H15" s="77">
        <v>10689337</v>
      </c>
      <c r="I15" s="77">
        <v>0</v>
      </c>
    </row>
    <row r="16" spans="1:9" ht="15">
      <c r="A16" s="73" t="s">
        <v>661</v>
      </c>
      <c r="B16" s="73" t="s">
        <v>585</v>
      </c>
      <c r="C16" s="74" t="s">
        <v>586</v>
      </c>
      <c r="D16" s="75" t="s">
        <v>329</v>
      </c>
      <c r="E16" s="76" t="s">
        <v>589</v>
      </c>
      <c r="F16" s="77">
        <v>10689337</v>
      </c>
      <c r="G16" s="77">
        <v>0</v>
      </c>
      <c r="H16" s="77">
        <v>10689337</v>
      </c>
      <c r="I16" s="77">
        <v>0</v>
      </c>
    </row>
    <row r="17" spans="1:9" ht="15">
      <c r="A17" s="73" t="s">
        <v>661</v>
      </c>
      <c r="B17" s="73" t="s">
        <v>588</v>
      </c>
      <c r="C17" s="74" t="s">
        <v>586</v>
      </c>
      <c r="D17" s="75" t="s">
        <v>330</v>
      </c>
      <c r="E17" s="76" t="s">
        <v>590</v>
      </c>
      <c r="F17" s="77">
        <v>10689337</v>
      </c>
      <c r="G17" s="77">
        <v>0</v>
      </c>
      <c r="H17" s="77">
        <v>10689337</v>
      </c>
      <c r="I17" s="77">
        <v>0</v>
      </c>
    </row>
    <row r="18" spans="1:9" ht="15">
      <c r="A18" s="73" t="s">
        <v>661</v>
      </c>
      <c r="B18" s="73" t="s">
        <v>588</v>
      </c>
      <c r="C18" s="74" t="s">
        <v>662</v>
      </c>
      <c r="D18" s="75" t="s">
        <v>331</v>
      </c>
      <c r="E18" s="76" t="s">
        <v>592</v>
      </c>
      <c r="F18" s="77">
        <v>10689337</v>
      </c>
      <c r="G18" s="77">
        <v>0</v>
      </c>
      <c r="H18" s="77">
        <v>10689337</v>
      </c>
      <c r="I18" s="77">
        <v>0</v>
      </c>
    </row>
    <row r="19" spans="1:9" ht="15">
      <c r="A19" s="78" t="s">
        <v>661</v>
      </c>
      <c r="B19" s="78" t="s">
        <v>588</v>
      </c>
      <c r="C19" s="79" t="s">
        <v>663</v>
      </c>
      <c r="D19" s="80" t="s">
        <v>332</v>
      </c>
      <c r="E19" s="81" t="s">
        <v>594</v>
      </c>
      <c r="F19" s="82">
        <v>10689337</v>
      </c>
      <c r="G19" s="82">
        <v>0</v>
      </c>
      <c r="H19" s="82">
        <v>10689337</v>
      </c>
      <c r="I19" s="82">
        <v>0</v>
      </c>
    </row>
    <row r="20" spans="1:9" ht="15">
      <c r="A20" s="73" t="s">
        <v>265</v>
      </c>
      <c r="B20" s="73" t="s">
        <v>265</v>
      </c>
      <c r="C20" s="74" t="s">
        <v>265</v>
      </c>
      <c r="D20" s="75" t="s">
        <v>266</v>
      </c>
      <c r="E20" s="76" t="s">
        <v>597</v>
      </c>
      <c r="F20" s="77">
        <v>10689337</v>
      </c>
      <c r="G20" s="77">
        <v>10689337</v>
      </c>
      <c r="H20" s="77">
        <v>10689337</v>
      </c>
      <c r="I20" s="77">
        <v>0</v>
      </c>
    </row>
    <row r="21" spans="1:9" ht="15">
      <c r="A21" s="73" t="s">
        <v>265</v>
      </c>
      <c r="B21" s="73" t="s">
        <v>265</v>
      </c>
      <c r="C21" s="74" t="s">
        <v>265</v>
      </c>
      <c r="D21" s="75" t="s">
        <v>648</v>
      </c>
      <c r="E21" s="76" t="s">
        <v>598</v>
      </c>
      <c r="F21" s="77">
        <v>10689337</v>
      </c>
      <c r="G21" s="77">
        <v>10689337</v>
      </c>
      <c r="H21" s="77">
        <v>10689337</v>
      </c>
      <c r="I21" s="77">
        <v>0</v>
      </c>
    </row>
    <row r="22" ht="15" customHeight="1"/>
    <row r="23" ht="15" customHeight="1"/>
    <row r="24" spans="4:9" ht="21" customHeight="1">
      <c r="D24" s="125" t="s">
        <v>356</v>
      </c>
      <c r="E24" s="188" t="s">
        <v>357</v>
      </c>
      <c r="F24" s="188"/>
      <c r="G24" s="188"/>
      <c r="H24" s="122" t="s">
        <v>358</v>
      </c>
      <c r="I24" s="122"/>
    </row>
    <row r="25" ht="14.25" customHeight="1">
      <c r="D25" s="83" t="s">
        <v>359</v>
      </c>
    </row>
    <row r="26" ht="15" customHeight="1">
      <c r="D26" s="105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9">
    <mergeCell ref="E1:I1"/>
    <mergeCell ref="A2:I2"/>
    <mergeCell ref="A3:I3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E24:G24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140625" style="84" customWidth="1"/>
    <col min="2" max="2" width="12.8515625" style="84" customWidth="1"/>
    <col min="3" max="3" width="14.7109375" style="84" customWidth="1"/>
    <col min="4" max="4" width="11.00390625" style="84" customWidth="1"/>
    <col min="5" max="5" width="12.28125" style="84" customWidth="1"/>
    <col min="6" max="6" width="13.7109375" style="84" customWidth="1"/>
    <col min="7" max="7" width="13.8515625" style="84" customWidth="1"/>
    <col min="8" max="8" width="12.8515625" style="84" customWidth="1"/>
    <col min="9" max="9" width="14.421875" style="84" customWidth="1"/>
    <col min="10" max="10" width="9.140625" style="84" customWidth="1"/>
    <col min="11" max="16384" width="9.140625" style="84" customWidth="1"/>
  </cols>
  <sheetData>
    <row r="1" spans="1:9" ht="15.75">
      <c r="A1" s="207" t="s">
        <v>360</v>
      </c>
      <c r="B1" s="207"/>
      <c r="C1" s="207"/>
      <c r="D1" s="207"/>
      <c r="E1" s="207"/>
      <c r="F1" s="207"/>
      <c r="G1" s="207"/>
      <c r="H1" s="207"/>
      <c r="I1" s="207"/>
    </row>
    <row r="2" spans="1:9" ht="15.75">
      <c r="A2" s="208" t="s">
        <v>361</v>
      </c>
      <c r="B2" s="208"/>
      <c r="C2" s="208"/>
      <c r="D2" s="208"/>
      <c r="E2" s="208"/>
      <c r="F2" s="208"/>
      <c r="G2" s="208"/>
      <c r="H2" s="208"/>
      <c r="I2" s="208"/>
    </row>
    <row r="3" spans="5:6" ht="15">
      <c r="E3" s="85" t="s">
        <v>362</v>
      </c>
      <c r="F3" s="85" t="s">
        <v>363</v>
      </c>
    </row>
    <row r="5" spans="1:9" ht="15.75">
      <c r="A5" s="202" t="s">
        <v>364</v>
      </c>
      <c r="B5" s="202"/>
      <c r="C5" s="202"/>
      <c r="D5" s="202"/>
      <c r="E5" s="200" t="s">
        <v>244</v>
      </c>
      <c r="F5" s="200"/>
      <c r="G5" s="200"/>
      <c r="H5" s="200"/>
      <c r="I5" s="201"/>
    </row>
    <row r="6" spans="1:9" ht="15.75">
      <c r="A6" s="199" t="s">
        <v>365</v>
      </c>
      <c r="B6" s="200"/>
      <c r="C6" s="200"/>
      <c r="D6" s="201"/>
      <c r="E6" s="199" t="s">
        <v>366</v>
      </c>
      <c r="F6" s="200"/>
      <c r="G6" s="200"/>
      <c r="H6" s="200"/>
      <c r="I6" s="201"/>
    </row>
    <row r="7" spans="1:9" ht="15.75">
      <c r="A7" s="199" t="s">
        <v>367</v>
      </c>
      <c r="B7" s="200"/>
      <c r="C7" s="200"/>
      <c r="D7" s="201"/>
      <c r="E7" s="199" t="s">
        <v>368</v>
      </c>
      <c r="F7" s="200"/>
      <c r="G7" s="200"/>
      <c r="H7" s="200"/>
      <c r="I7" s="201"/>
    </row>
    <row r="8" spans="1:9" ht="15.75">
      <c r="A8" s="199" t="s">
        <v>369</v>
      </c>
      <c r="B8" s="200"/>
      <c r="C8" s="200"/>
      <c r="D8" s="201"/>
      <c r="E8" s="86" t="s">
        <v>370</v>
      </c>
      <c r="F8" s="87" t="s">
        <v>371</v>
      </c>
      <c r="G8" s="88" t="s">
        <v>355</v>
      </c>
      <c r="H8" s="87" t="s">
        <v>372</v>
      </c>
      <c r="I8" s="89" t="s">
        <v>246</v>
      </c>
    </row>
    <row r="9" spans="1:9" ht="15.75">
      <c r="A9" s="202" t="s">
        <v>373</v>
      </c>
      <c r="B9" s="202"/>
      <c r="C9" s="202"/>
      <c r="D9" s="202"/>
      <c r="E9" s="203" t="s">
        <v>374</v>
      </c>
      <c r="F9" s="204"/>
      <c r="G9" s="204"/>
      <c r="H9" s="204"/>
      <c r="I9" s="205"/>
    </row>
    <row r="10" spans="1:9" ht="15.75">
      <c r="A10" s="199" t="s">
        <v>375</v>
      </c>
      <c r="B10" s="200"/>
      <c r="C10" s="200"/>
      <c r="D10" s="201"/>
      <c r="E10" s="199" t="s">
        <v>376</v>
      </c>
      <c r="F10" s="200"/>
      <c r="G10" s="200"/>
      <c r="H10" s="200"/>
      <c r="I10" s="201"/>
    </row>
    <row r="11" spans="1:9" ht="15">
      <c r="A11" s="85"/>
      <c r="B11" s="85"/>
      <c r="C11" s="85"/>
      <c r="D11" s="85"/>
      <c r="E11" s="85"/>
      <c r="F11" s="85"/>
      <c r="G11" s="85"/>
      <c r="H11" s="85"/>
      <c r="I11" s="90" t="s">
        <v>377</v>
      </c>
    </row>
    <row r="12" spans="1:9" ht="15">
      <c r="A12" s="206" t="s">
        <v>378</v>
      </c>
      <c r="B12" s="206"/>
      <c r="C12" s="206"/>
      <c r="D12" s="206"/>
      <c r="E12" s="206" t="s">
        <v>379</v>
      </c>
      <c r="F12" s="198" t="s">
        <v>380</v>
      </c>
      <c r="G12" s="198"/>
      <c r="H12" s="198" t="s">
        <v>381</v>
      </c>
      <c r="I12" s="198"/>
    </row>
    <row r="13" spans="1:9" ht="28.5">
      <c r="A13" s="206"/>
      <c r="B13" s="206"/>
      <c r="C13" s="206"/>
      <c r="D13" s="206"/>
      <c r="E13" s="206"/>
      <c r="F13" s="91" t="s">
        <v>382</v>
      </c>
      <c r="G13" s="91" t="s">
        <v>383</v>
      </c>
      <c r="H13" s="91" t="s">
        <v>384</v>
      </c>
      <c r="I13" s="91" t="s">
        <v>385</v>
      </c>
    </row>
    <row r="14" spans="1:9" ht="15">
      <c r="A14" s="198">
        <v>1</v>
      </c>
      <c r="B14" s="198"/>
      <c r="C14" s="198"/>
      <c r="D14" s="198"/>
      <c r="E14" s="91">
        <v>2</v>
      </c>
      <c r="F14" s="91">
        <v>3</v>
      </c>
      <c r="G14" s="91">
        <v>4</v>
      </c>
      <c r="H14" s="91">
        <v>5</v>
      </c>
      <c r="I14" s="91">
        <v>6</v>
      </c>
    </row>
    <row r="15" spans="1:9" ht="15">
      <c r="A15" s="91"/>
      <c r="B15" s="196"/>
      <c r="C15" s="197"/>
      <c r="D15" s="197"/>
      <c r="E15" s="92"/>
      <c r="F15" s="93"/>
      <c r="G15" s="93"/>
      <c r="H15" s="93"/>
      <c r="I15" s="93"/>
    </row>
    <row r="16" spans="1:9" ht="15">
      <c r="A16" s="91"/>
      <c r="B16" s="196"/>
      <c r="C16" s="197"/>
      <c r="D16" s="197"/>
      <c r="E16" s="92"/>
      <c r="F16" s="93"/>
      <c r="G16" s="93"/>
      <c r="H16" s="93"/>
      <c r="I16" s="93"/>
    </row>
    <row r="17" spans="1:9" ht="15">
      <c r="A17" s="91"/>
      <c r="B17" s="196"/>
      <c r="C17" s="197"/>
      <c r="D17" s="197"/>
      <c r="E17" s="92"/>
      <c r="F17" s="93"/>
      <c r="G17" s="93"/>
      <c r="H17" s="93"/>
      <c r="I17" s="93"/>
    </row>
    <row r="18" spans="1:9" ht="15">
      <c r="A18" s="91"/>
      <c r="B18" s="196"/>
      <c r="C18" s="197"/>
      <c r="D18" s="197"/>
      <c r="E18" s="92"/>
      <c r="F18" s="93"/>
      <c r="G18" s="93"/>
      <c r="H18" s="93"/>
      <c r="I18" s="93"/>
    </row>
    <row r="19" spans="1:9" ht="15">
      <c r="A19" s="91"/>
      <c r="B19" s="196"/>
      <c r="C19" s="197"/>
      <c r="D19" s="197"/>
      <c r="E19" s="92"/>
      <c r="F19" s="93"/>
      <c r="G19" s="93"/>
      <c r="H19" s="93"/>
      <c r="I19" s="93"/>
    </row>
    <row r="20" spans="1:9" ht="15">
      <c r="A20" s="91"/>
      <c r="B20" s="196"/>
      <c r="C20" s="197"/>
      <c r="D20" s="197"/>
      <c r="E20" s="92"/>
      <c r="F20" s="93"/>
      <c r="G20" s="93"/>
      <c r="H20" s="93"/>
      <c r="I20" s="93"/>
    </row>
    <row r="21" spans="1:9" ht="15">
      <c r="A21" s="91"/>
      <c r="B21" s="196"/>
      <c r="C21" s="197"/>
      <c r="D21" s="197"/>
      <c r="E21" s="92"/>
      <c r="F21" s="93"/>
      <c r="G21" s="93"/>
      <c r="H21" s="93"/>
      <c r="I21" s="93"/>
    </row>
    <row r="22" spans="1:9" ht="15">
      <c r="A22" s="91"/>
      <c r="B22" s="196"/>
      <c r="C22" s="197"/>
      <c r="D22" s="197"/>
      <c r="E22" s="92"/>
      <c r="F22" s="93"/>
      <c r="G22" s="93"/>
      <c r="H22" s="93"/>
      <c r="I22" s="93"/>
    </row>
    <row r="23" spans="1:9" ht="15">
      <c r="A23" s="91"/>
      <c r="B23" s="196"/>
      <c r="C23" s="197"/>
      <c r="D23" s="197"/>
      <c r="E23" s="92"/>
      <c r="F23" s="93"/>
      <c r="G23" s="93"/>
      <c r="H23" s="93"/>
      <c r="I23" s="93"/>
    </row>
    <row r="24" spans="1:9" ht="15">
      <c r="A24" s="91"/>
      <c r="B24" s="196"/>
      <c r="C24" s="197"/>
      <c r="D24" s="197"/>
      <c r="E24" s="92"/>
      <c r="F24" s="93"/>
      <c r="G24" s="93"/>
      <c r="H24" s="93"/>
      <c r="I24" s="93"/>
    </row>
    <row r="25" spans="1:9" ht="15">
      <c r="A25" s="91"/>
      <c r="B25" s="196"/>
      <c r="C25" s="197"/>
      <c r="D25" s="197"/>
      <c r="E25" s="92"/>
      <c r="F25" s="93"/>
      <c r="G25" s="93"/>
      <c r="H25" s="93"/>
      <c r="I25" s="93"/>
    </row>
    <row r="26" spans="1:9" ht="15">
      <c r="A26" s="91"/>
      <c r="B26" s="196"/>
      <c r="C26" s="197"/>
      <c r="D26" s="197"/>
      <c r="E26" s="92"/>
      <c r="F26" s="93"/>
      <c r="G26" s="93"/>
      <c r="H26" s="93"/>
      <c r="I26" s="93"/>
    </row>
    <row r="27" spans="1:9" ht="15">
      <c r="A27" s="91"/>
      <c r="B27" s="196"/>
      <c r="C27" s="197"/>
      <c r="D27" s="197"/>
      <c r="E27" s="92"/>
      <c r="F27" s="93"/>
      <c r="G27" s="93"/>
      <c r="H27" s="93"/>
      <c r="I27" s="93"/>
    </row>
    <row r="28" spans="1:9" ht="15">
      <c r="A28" s="91"/>
      <c r="B28" s="196"/>
      <c r="C28" s="197"/>
      <c r="D28" s="197"/>
      <c r="E28" s="92"/>
      <c r="F28" s="93"/>
      <c r="G28" s="93"/>
      <c r="H28" s="93"/>
      <c r="I28" s="93"/>
    </row>
    <row r="29" spans="1:9" ht="15">
      <c r="A29" s="91"/>
      <c r="B29" s="196"/>
      <c r="C29" s="197"/>
      <c r="D29" s="197"/>
      <c r="E29" s="92"/>
      <c r="F29" s="93"/>
      <c r="G29" s="93"/>
      <c r="H29" s="93"/>
      <c r="I29" s="93"/>
    </row>
    <row r="30" spans="1:9" ht="15">
      <c r="A30" s="91"/>
      <c r="B30" s="196"/>
      <c r="C30" s="197"/>
      <c r="D30" s="197"/>
      <c r="E30" s="92"/>
      <c r="F30" s="93"/>
      <c r="G30" s="93"/>
      <c r="H30" s="93"/>
      <c r="I30" s="93"/>
    </row>
    <row r="31" spans="1:9" ht="15">
      <c r="A31" s="91"/>
      <c r="B31" s="196"/>
      <c r="C31" s="197"/>
      <c r="D31" s="197"/>
      <c r="E31" s="92"/>
      <c r="F31" s="93"/>
      <c r="G31" s="93"/>
      <c r="H31" s="93"/>
      <c r="I31" s="93"/>
    </row>
    <row r="32" spans="1:9" ht="15">
      <c r="A32" s="91"/>
      <c r="B32" s="196"/>
      <c r="C32" s="197"/>
      <c r="D32" s="197"/>
      <c r="E32" s="92"/>
      <c r="F32" s="93"/>
      <c r="G32" s="93"/>
      <c r="H32" s="93"/>
      <c r="I32" s="93"/>
    </row>
    <row r="33" spans="1:9" ht="15">
      <c r="A33" s="91"/>
      <c r="B33" s="196"/>
      <c r="C33" s="197"/>
      <c r="D33" s="197"/>
      <c r="E33" s="92"/>
      <c r="F33" s="93"/>
      <c r="G33" s="93"/>
      <c r="H33" s="93"/>
      <c r="I33" s="93"/>
    </row>
    <row r="34" spans="1:9" ht="15">
      <c r="A34" s="91"/>
      <c r="B34" s="196"/>
      <c r="C34" s="197"/>
      <c r="D34" s="197"/>
      <c r="E34" s="92"/>
      <c r="F34" s="93"/>
      <c r="G34" s="93"/>
      <c r="H34" s="93"/>
      <c r="I34" s="93"/>
    </row>
    <row r="35" spans="1:9" ht="15">
      <c r="A35" s="91"/>
      <c r="B35" s="196"/>
      <c r="C35" s="197"/>
      <c r="D35" s="197"/>
      <c r="E35" s="92"/>
      <c r="F35" s="93"/>
      <c r="G35" s="93"/>
      <c r="H35" s="93"/>
      <c r="I35" s="93"/>
    </row>
    <row r="36" spans="1:9" ht="15">
      <c r="A36" s="91"/>
      <c r="B36" s="196"/>
      <c r="C36" s="197"/>
      <c r="D36" s="197"/>
      <c r="E36" s="92"/>
      <c r="F36" s="93"/>
      <c r="G36" s="93"/>
      <c r="H36" s="93"/>
      <c r="I36" s="93"/>
    </row>
    <row r="37" spans="1:9" ht="15">
      <c r="A37" s="91"/>
      <c r="B37" s="196"/>
      <c r="C37" s="197"/>
      <c r="D37" s="197"/>
      <c r="E37" s="92"/>
      <c r="F37" s="93"/>
      <c r="G37" s="93"/>
      <c r="H37" s="93"/>
      <c r="I37" s="93"/>
    </row>
    <row r="38" spans="1:9" ht="15">
      <c r="A38" s="91"/>
      <c r="B38" s="196"/>
      <c r="C38" s="197"/>
      <c r="D38" s="197"/>
      <c r="E38" s="92"/>
      <c r="F38" s="93"/>
      <c r="G38" s="93"/>
      <c r="H38" s="93"/>
      <c r="I38" s="93"/>
    </row>
    <row r="39" spans="1:9" ht="15">
      <c r="A39" s="91"/>
      <c r="B39" s="196"/>
      <c r="C39" s="197"/>
      <c r="D39" s="197"/>
      <c r="E39" s="92"/>
      <c r="F39" s="93"/>
      <c r="G39" s="93"/>
      <c r="H39" s="93"/>
      <c r="I39" s="93"/>
    </row>
    <row r="40" spans="1:9" ht="15">
      <c r="A40" s="91"/>
      <c r="B40" s="196"/>
      <c r="C40" s="197"/>
      <c r="D40" s="197"/>
      <c r="E40" s="92"/>
      <c r="F40" s="93"/>
      <c r="G40" s="93"/>
      <c r="H40" s="93"/>
      <c r="I40" s="93"/>
    </row>
    <row r="41" spans="1:9" ht="15">
      <c r="A41" s="91"/>
      <c r="B41" s="196"/>
      <c r="C41" s="197"/>
      <c r="D41" s="197"/>
      <c r="E41" s="92"/>
      <c r="F41" s="93"/>
      <c r="G41" s="93"/>
      <c r="H41" s="93"/>
      <c r="I41" s="93"/>
    </row>
    <row r="42" spans="1:9" ht="15">
      <c r="A42" s="91"/>
      <c r="B42" s="196"/>
      <c r="C42" s="197"/>
      <c r="D42" s="197"/>
      <c r="E42" s="92"/>
      <c r="F42" s="93"/>
      <c r="G42" s="93"/>
      <c r="H42" s="93"/>
      <c r="I42" s="93"/>
    </row>
    <row r="43" spans="1:9" ht="15">
      <c r="A43" s="91"/>
      <c r="B43" s="196"/>
      <c r="C43" s="197"/>
      <c r="D43" s="197"/>
      <c r="E43" s="92"/>
      <c r="F43" s="93"/>
      <c r="G43" s="93"/>
      <c r="H43" s="93"/>
      <c r="I43" s="93"/>
    </row>
    <row r="44" spans="1:9" ht="15">
      <c r="A44" s="91"/>
      <c r="B44" s="196"/>
      <c r="C44" s="197"/>
      <c r="D44" s="197"/>
      <c r="E44" s="92"/>
      <c r="F44" s="93"/>
      <c r="G44" s="93"/>
      <c r="H44" s="93"/>
      <c r="I44" s="93"/>
    </row>
  </sheetData>
  <sheetProtection/>
  <mergeCells count="48">
    <mergeCell ref="A1:I1"/>
    <mergeCell ref="A2:I2"/>
    <mergeCell ref="A5:D5"/>
    <mergeCell ref="E5:I5"/>
    <mergeCell ref="A6:D6"/>
    <mergeCell ref="E6:I6"/>
    <mergeCell ref="B15:D15"/>
    <mergeCell ref="A7:D7"/>
    <mergeCell ref="E7:I7"/>
    <mergeCell ref="A8:D8"/>
    <mergeCell ref="A9:D9"/>
    <mergeCell ref="E9:I9"/>
    <mergeCell ref="A10:D10"/>
    <mergeCell ref="E10:I10"/>
    <mergeCell ref="A12:D13"/>
    <mergeCell ref="E12:E13"/>
    <mergeCell ref="F12:G12"/>
    <mergeCell ref="H12:I12"/>
    <mergeCell ref="A14:D14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0:D40"/>
    <mergeCell ref="B41:D41"/>
    <mergeCell ref="B42:D42"/>
    <mergeCell ref="B43:D43"/>
    <mergeCell ref="B44:D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="120" zoomScaleNormal="120" zoomScalePageLayoutView="0" workbookViewId="0" topLeftCell="A1">
      <selection activeCell="A3" sqref="A3"/>
    </sheetView>
  </sheetViews>
  <sheetFormatPr defaultColWidth="9.140625" defaultRowHeight="15"/>
  <cols>
    <col min="1" max="1" width="9.421875" style="4" customWidth="1"/>
    <col min="2" max="2" width="4.421875" style="4" bestFit="1" customWidth="1"/>
    <col min="3" max="3" width="17.140625" style="4" customWidth="1"/>
    <col min="4" max="4" width="18.28125" style="4" customWidth="1"/>
    <col min="5" max="5" width="12.8515625" style="4" customWidth="1"/>
    <col min="6" max="6" width="13.8515625" style="4" customWidth="1"/>
    <col min="7" max="7" width="12.7109375" style="4" customWidth="1"/>
    <col min="8" max="8" width="14.8515625" style="4" customWidth="1"/>
    <col min="9" max="9" width="15.28125" style="4" customWidth="1"/>
    <col min="10" max="10" width="17.8515625" style="4" customWidth="1"/>
    <col min="11" max="11" width="11.140625" style="4" customWidth="1"/>
    <col min="12" max="16384" width="9.140625" style="4" customWidth="1"/>
  </cols>
  <sheetData>
    <row r="2" spans="1:11" ht="39.75" customHeight="1">
      <c r="A2" s="133" t="s">
        <v>709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0:11" ht="15">
      <c r="J3" s="135" t="s">
        <v>664</v>
      </c>
      <c r="K3" s="135"/>
    </row>
    <row r="4" spans="1:11" ht="63" customHeight="1">
      <c r="A4" s="138" t="s">
        <v>26</v>
      </c>
      <c r="B4" s="140" t="s">
        <v>0</v>
      </c>
      <c r="C4" s="132" t="s">
        <v>207</v>
      </c>
      <c r="D4" s="132" t="s">
        <v>208</v>
      </c>
      <c r="E4" s="132" t="s">
        <v>209</v>
      </c>
      <c r="F4" s="132" t="s">
        <v>210</v>
      </c>
      <c r="G4" s="144" t="s">
        <v>41</v>
      </c>
      <c r="H4" s="144"/>
      <c r="I4" s="132" t="s">
        <v>211</v>
      </c>
      <c r="J4" s="132" t="s">
        <v>212</v>
      </c>
      <c r="K4" s="132" t="s">
        <v>213</v>
      </c>
    </row>
    <row r="5" spans="1:11" ht="31.5">
      <c r="A5" s="139"/>
      <c r="B5" s="141"/>
      <c r="C5" s="132"/>
      <c r="D5" s="132"/>
      <c r="E5" s="132"/>
      <c r="F5" s="132"/>
      <c r="G5" s="128" t="s">
        <v>42</v>
      </c>
      <c r="H5" s="128" t="s">
        <v>43</v>
      </c>
      <c r="I5" s="132"/>
      <c r="J5" s="132"/>
      <c r="K5" s="132"/>
    </row>
    <row r="6" spans="1:11" ht="63.75">
      <c r="A6" s="136" t="s">
        <v>32</v>
      </c>
      <c r="B6" s="32">
        <v>1</v>
      </c>
      <c r="C6" s="3" t="s">
        <v>665</v>
      </c>
      <c r="D6" s="3" t="s">
        <v>666</v>
      </c>
      <c r="E6" s="36">
        <v>2918266.4</v>
      </c>
      <c r="F6" s="40" t="s">
        <v>667</v>
      </c>
      <c r="G6" s="3" t="s">
        <v>668</v>
      </c>
      <c r="H6" s="37">
        <v>201311983</v>
      </c>
      <c r="I6" s="36">
        <v>2918266.4</v>
      </c>
      <c r="J6" s="41">
        <v>0</v>
      </c>
      <c r="K6" s="41">
        <v>0</v>
      </c>
    </row>
    <row r="7" spans="1:11" ht="63.75">
      <c r="A7" s="137"/>
      <c r="B7" s="32">
        <v>2</v>
      </c>
      <c r="C7" s="3" t="s">
        <v>665</v>
      </c>
      <c r="D7" s="3" t="s">
        <v>669</v>
      </c>
      <c r="E7" s="39">
        <v>4489000</v>
      </c>
      <c r="F7" s="40" t="s">
        <v>667</v>
      </c>
      <c r="G7" s="3" t="s">
        <v>670</v>
      </c>
      <c r="H7" s="37">
        <v>202318008</v>
      </c>
      <c r="I7" s="39">
        <v>4489000</v>
      </c>
      <c r="J7" s="41">
        <v>0</v>
      </c>
      <c r="K7" s="41">
        <v>0</v>
      </c>
    </row>
    <row r="8" spans="1:11" ht="63.75">
      <c r="A8" s="136" t="s">
        <v>103</v>
      </c>
      <c r="B8" s="32" t="s">
        <v>9</v>
      </c>
      <c r="C8" s="3" t="s">
        <v>665</v>
      </c>
      <c r="D8" s="3" t="s">
        <v>666</v>
      </c>
      <c r="E8" s="36">
        <v>2918266.4</v>
      </c>
      <c r="F8" s="40" t="s">
        <v>667</v>
      </c>
      <c r="G8" s="3" t="s">
        <v>668</v>
      </c>
      <c r="H8" s="37">
        <v>201311983</v>
      </c>
      <c r="I8" s="36">
        <v>2918266.4</v>
      </c>
      <c r="J8" s="38">
        <f>I8-875479.91</f>
        <v>2042786.4899999998</v>
      </c>
      <c r="K8" s="35" t="s">
        <v>671</v>
      </c>
    </row>
    <row r="9" spans="1:11" ht="63.75">
      <c r="A9" s="137"/>
      <c r="B9" s="32" t="s">
        <v>10</v>
      </c>
      <c r="C9" s="3" t="s">
        <v>665</v>
      </c>
      <c r="D9" s="3" t="s">
        <v>669</v>
      </c>
      <c r="E9" s="39">
        <v>4489000</v>
      </c>
      <c r="F9" s="40" t="s">
        <v>667</v>
      </c>
      <c r="G9" s="3" t="s">
        <v>670</v>
      </c>
      <c r="H9" s="37">
        <v>202318008</v>
      </c>
      <c r="I9" s="39">
        <v>4489000</v>
      </c>
      <c r="J9" s="38">
        <v>3863350</v>
      </c>
      <c r="K9" s="35" t="s">
        <v>671</v>
      </c>
    </row>
    <row r="10" spans="1:11" ht="63.75">
      <c r="A10" s="136" t="s">
        <v>214</v>
      </c>
      <c r="B10" s="32" t="s">
        <v>9</v>
      </c>
      <c r="C10" s="3" t="s">
        <v>665</v>
      </c>
      <c r="D10" s="3" t="s">
        <v>666</v>
      </c>
      <c r="E10" s="36">
        <v>2918266.4</v>
      </c>
      <c r="F10" s="40" t="s">
        <v>667</v>
      </c>
      <c r="G10" s="3" t="s">
        <v>668</v>
      </c>
      <c r="H10" s="37">
        <v>201311983</v>
      </c>
      <c r="I10" s="36">
        <v>2918266.4</v>
      </c>
      <c r="J10" s="38">
        <f>J8-642620</f>
        <v>1400166.4899999998</v>
      </c>
      <c r="K10" s="35" t="s">
        <v>671</v>
      </c>
    </row>
    <row r="11" spans="1:11" ht="63.75">
      <c r="A11" s="137"/>
      <c r="B11" s="32" t="s">
        <v>10</v>
      </c>
      <c r="C11" s="3" t="s">
        <v>665</v>
      </c>
      <c r="D11" s="3" t="s">
        <v>669</v>
      </c>
      <c r="E11" s="39">
        <v>4489000</v>
      </c>
      <c r="F11" s="40" t="s">
        <v>667</v>
      </c>
      <c r="G11" s="3" t="s">
        <v>670</v>
      </c>
      <c r="H11" s="37">
        <v>202318008</v>
      </c>
      <c r="I11" s="39">
        <v>4489000</v>
      </c>
      <c r="J11" s="38">
        <v>3863350</v>
      </c>
      <c r="K11" s="35" t="s">
        <v>671</v>
      </c>
    </row>
    <row r="12" spans="1:11" ht="63.75">
      <c r="A12" s="142" t="s">
        <v>530</v>
      </c>
      <c r="B12" s="32" t="s">
        <v>9</v>
      </c>
      <c r="C12" s="3" t="s">
        <v>665</v>
      </c>
      <c r="D12" s="3" t="s">
        <v>666</v>
      </c>
      <c r="E12" s="36">
        <v>2918266.4</v>
      </c>
      <c r="F12" s="40" t="s">
        <v>667</v>
      </c>
      <c r="G12" s="3" t="s">
        <v>668</v>
      </c>
      <c r="H12" s="37">
        <v>201311983</v>
      </c>
      <c r="I12" s="36">
        <v>2918266.4</v>
      </c>
      <c r="J12" s="38">
        <v>1518099.9</v>
      </c>
      <c r="K12" s="35" t="s">
        <v>671</v>
      </c>
    </row>
    <row r="13" spans="1:11" ht="178.5">
      <c r="A13" s="142"/>
      <c r="B13" s="32" t="s">
        <v>10</v>
      </c>
      <c r="C13" s="3" t="s">
        <v>665</v>
      </c>
      <c r="D13" s="3" t="s">
        <v>672</v>
      </c>
      <c r="E13" s="39">
        <v>108551.5</v>
      </c>
      <c r="F13" s="37">
        <v>2020</v>
      </c>
      <c r="G13" s="3" t="s">
        <v>673</v>
      </c>
      <c r="H13" s="37">
        <v>305755195</v>
      </c>
      <c r="I13" s="38">
        <v>108551.5</v>
      </c>
      <c r="J13" s="38">
        <v>108551.5</v>
      </c>
      <c r="K13" s="35" t="s">
        <v>671</v>
      </c>
    </row>
    <row r="14" spans="1:11" ht="210">
      <c r="A14" s="142"/>
      <c r="B14" s="32">
        <v>3</v>
      </c>
      <c r="C14" s="3" t="s">
        <v>665</v>
      </c>
      <c r="D14" s="131" t="s">
        <v>674</v>
      </c>
      <c r="E14" s="39">
        <v>154204.7</v>
      </c>
      <c r="F14" s="37">
        <v>2019</v>
      </c>
      <c r="G14" s="3" t="s">
        <v>675</v>
      </c>
      <c r="H14" s="37">
        <v>301579884</v>
      </c>
      <c r="I14" s="38">
        <v>154204.7</v>
      </c>
      <c r="J14" s="38">
        <v>154204.7</v>
      </c>
      <c r="K14" s="35" t="s">
        <v>671</v>
      </c>
    </row>
    <row r="15" spans="1:11" ht="87.75" customHeight="1">
      <c r="A15" s="142"/>
      <c r="B15" s="32">
        <v>4</v>
      </c>
      <c r="C15" s="3" t="s">
        <v>665</v>
      </c>
      <c r="D15" s="131" t="s">
        <v>676</v>
      </c>
      <c r="E15" s="39">
        <v>168900</v>
      </c>
      <c r="F15" s="37" t="s">
        <v>677</v>
      </c>
      <c r="G15" s="3" t="s">
        <v>678</v>
      </c>
      <c r="H15" s="37">
        <v>303942068</v>
      </c>
      <c r="I15" s="38">
        <v>168900</v>
      </c>
      <c r="J15" s="38">
        <v>168900</v>
      </c>
      <c r="K15" s="35" t="s">
        <v>671</v>
      </c>
    </row>
    <row r="18" spans="1:11" ht="46.5" customHeight="1">
      <c r="A18" s="143" t="s">
        <v>99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</sheetData>
  <sheetProtection/>
  <mergeCells count="17">
    <mergeCell ref="A12:A15"/>
    <mergeCell ref="A18:K18"/>
    <mergeCell ref="C4:C5"/>
    <mergeCell ref="D4:D5"/>
    <mergeCell ref="E4:E5"/>
    <mergeCell ref="F4:F5"/>
    <mergeCell ref="G4:H4"/>
    <mergeCell ref="J3:K3"/>
    <mergeCell ref="A10:A11"/>
    <mergeCell ref="K4:K5"/>
    <mergeCell ref="A6:A7"/>
    <mergeCell ref="A8:A9"/>
    <mergeCell ref="A2:K2"/>
    <mergeCell ref="I4:I5"/>
    <mergeCell ref="J4:J5"/>
    <mergeCell ref="A4:A5"/>
    <mergeCell ref="B4:B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140625" style="12" customWidth="1"/>
    <col min="2" max="2" width="14.8515625" style="12" customWidth="1"/>
    <col min="3" max="3" width="24.140625" style="12" customWidth="1"/>
    <col min="4" max="4" width="11.140625" style="12" customWidth="1"/>
    <col min="5" max="5" width="18.7109375" style="12" bestFit="1" customWidth="1"/>
    <col min="6" max="6" width="19.421875" style="12" customWidth="1"/>
    <col min="7" max="16384" width="9.140625" style="12" customWidth="1"/>
  </cols>
  <sheetData>
    <row r="1" spans="1:6" ht="54.75" customHeight="1">
      <c r="A1" s="147" t="s">
        <v>710</v>
      </c>
      <c r="B1" s="147"/>
      <c r="C1" s="147"/>
      <c r="D1" s="147"/>
      <c r="E1" s="147"/>
      <c r="F1" s="147"/>
    </row>
    <row r="2" spans="1:6" ht="78.75" customHeight="1">
      <c r="A2" s="148" t="s">
        <v>0</v>
      </c>
      <c r="B2" s="148" t="s">
        <v>26</v>
      </c>
      <c r="C2" s="148" t="s">
        <v>27</v>
      </c>
      <c r="D2" s="148" t="s">
        <v>28</v>
      </c>
      <c r="E2" s="148"/>
      <c r="F2" s="148" t="s">
        <v>29</v>
      </c>
    </row>
    <row r="3" spans="1:6" ht="15.75">
      <c r="A3" s="148"/>
      <c r="B3" s="148"/>
      <c r="C3" s="148"/>
      <c r="D3" s="50" t="s">
        <v>30</v>
      </c>
      <c r="E3" s="50" t="s">
        <v>31</v>
      </c>
      <c r="F3" s="148"/>
    </row>
    <row r="4" spans="1:6" ht="31.5">
      <c r="A4" s="145" t="s">
        <v>9</v>
      </c>
      <c r="B4" s="146" t="s">
        <v>32</v>
      </c>
      <c r="C4" s="49" t="s">
        <v>33</v>
      </c>
      <c r="D4" s="19">
        <v>2</v>
      </c>
      <c r="E4" s="20">
        <v>15744000</v>
      </c>
      <c r="F4" s="51" t="s">
        <v>21</v>
      </c>
    </row>
    <row r="5" spans="1:7" ht="47.25">
      <c r="A5" s="145"/>
      <c r="B5" s="146"/>
      <c r="C5" s="49" t="s">
        <v>34</v>
      </c>
      <c r="D5" s="19">
        <v>21</v>
      </c>
      <c r="E5" s="20">
        <v>405197496</v>
      </c>
      <c r="F5" s="51" t="s">
        <v>46</v>
      </c>
      <c r="G5" s="16"/>
    </row>
    <row r="6" spans="1:6" ht="47.25">
      <c r="A6" s="145"/>
      <c r="B6" s="146"/>
      <c r="C6" s="49" t="s">
        <v>35</v>
      </c>
      <c r="D6" s="19"/>
      <c r="E6" s="20"/>
      <c r="F6" s="15"/>
    </row>
    <row r="7" spans="1:6" ht="31.5">
      <c r="A7" s="145"/>
      <c r="B7" s="146"/>
      <c r="C7" s="49" t="s">
        <v>36</v>
      </c>
      <c r="D7" s="19">
        <v>1</v>
      </c>
      <c r="E7" s="20">
        <v>1384933968</v>
      </c>
      <c r="F7" s="51" t="s">
        <v>21</v>
      </c>
    </row>
    <row r="8" spans="1:6" ht="31.5">
      <c r="A8" s="145" t="s">
        <v>10</v>
      </c>
      <c r="B8" s="146" t="s">
        <v>103</v>
      </c>
      <c r="C8" s="49" t="s">
        <v>33</v>
      </c>
      <c r="D8" s="19">
        <v>6</v>
      </c>
      <c r="E8" s="20">
        <v>353482000</v>
      </c>
      <c r="F8" s="51" t="s">
        <v>21</v>
      </c>
    </row>
    <row r="9" spans="1:6" ht="47.25">
      <c r="A9" s="145"/>
      <c r="B9" s="146"/>
      <c r="C9" s="49" t="s">
        <v>34</v>
      </c>
      <c r="D9" s="19">
        <v>30</v>
      </c>
      <c r="E9" s="20">
        <v>275246393.3</v>
      </c>
      <c r="F9" s="51" t="s">
        <v>46</v>
      </c>
    </row>
    <row r="10" spans="1:6" ht="47.25">
      <c r="A10" s="145"/>
      <c r="B10" s="146"/>
      <c r="C10" s="49" t="s">
        <v>35</v>
      </c>
      <c r="D10" s="19"/>
      <c r="E10" s="20"/>
      <c r="F10" s="15"/>
    </row>
    <row r="11" spans="1:6" ht="31.5">
      <c r="A11" s="145"/>
      <c r="B11" s="146"/>
      <c r="C11" s="49" t="s">
        <v>36</v>
      </c>
      <c r="D11" s="52"/>
      <c r="E11" s="53"/>
      <c r="F11" s="51" t="s">
        <v>21</v>
      </c>
    </row>
    <row r="12" spans="1:6" ht="31.5">
      <c r="A12" s="145" t="s">
        <v>11</v>
      </c>
      <c r="B12" s="146" t="s">
        <v>214</v>
      </c>
      <c r="C12" s="49" t="s">
        <v>33</v>
      </c>
      <c r="D12" s="19">
        <v>0</v>
      </c>
      <c r="E12" s="20">
        <v>0</v>
      </c>
      <c r="F12" s="51" t="s">
        <v>21</v>
      </c>
    </row>
    <row r="13" spans="1:6" ht="47.25">
      <c r="A13" s="145"/>
      <c r="B13" s="146"/>
      <c r="C13" s="49" t="s">
        <v>34</v>
      </c>
      <c r="D13" s="19">
        <v>8</v>
      </c>
      <c r="E13" s="20">
        <v>126798975</v>
      </c>
      <c r="F13" s="51" t="s">
        <v>46</v>
      </c>
    </row>
    <row r="14" spans="1:6" ht="47.25">
      <c r="A14" s="145"/>
      <c r="B14" s="146"/>
      <c r="C14" s="49" t="s">
        <v>35</v>
      </c>
      <c r="D14" s="19"/>
      <c r="E14" s="20"/>
      <c r="F14" s="15"/>
    </row>
    <row r="15" spans="1:6" ht="47.25">
      <c r="A15" s="145"/>
      <c r="B15" s="146"/>
      <c r="C15" s="49" t="s">
        <v>215</v>
      </c>
      <c r="D15" s="30">
        <v>5</v>
      </c>
      <c r="E15" s="31">
        <v>45324800</v>
      </c>
      <c r="F15" s="51" t="s">
        <v>21</v>
      </c>
    </row>
    <row r="16" spans="1:6" ht="31.5">
      <c r="A16" s="145" t="s">
        <v>19</v>
      </c>
      <c r="B16" s="146" t="s">
        <v>530</v>
      </c>
      <c r="C16" s="98" t="s">
        <v>33</v>
      </c>
      <c r="D16" s="19">
        <v>5</v>
      </c>
      <c r="E16" s="20">
        <v>4260225344</v>
      </c>
      <c r="F16" s="99" t="s">
        <v>21</v>
      </c>
    </row>
    <row r="17" spans="1:6" ht="47.25">
      <c r="A17" s="145"/>
      <c r="B17" s="146"/>
      <c r="C17" s="98" t="s">
        <v>34</v>
      </c>
      <c r="D17" s="19"/>
      <c r="E17" s="20">
        <v>1358554227</v>
      </c>
      <c r="F17" s="99" t="s">
        <v>46</v>
      </c>
    </row>
    <row r="18" spans="1:6" ht="47.25">
      <c r="A18" s="145"/>
      <c r="B18" s="146"/>
      <c r="C18" s="98" t="s">
        <v>35</v>
      </c>
      <c r="D18" s="19">
        <v>4</v>
      </c>
      <c r="E18" s="20">
        <f>168900000+674500000+108551000+154204761</f>
        <v>1106155761</v>
      </c>
      <c r="F18" s="129" t="s">
        <v>21</v>
      </c>
    </row>
    <row r="19" spans="1:6" ht="47.25">
      <c r="A19" s="145"/>
      <c r="B19" s="146"/>
      <c r="C19" s="98" t="s">
        <v>215</v>
      </c>
      <c r="D19" s="30"/>
      <c r="E19" s="31"/>
      <c r="F19" s="99" t="s">
        <v>21</v>
      </c>
    </row>
    <row r="21" ht="15">
      <c r="A21" s="12" t="s">
        <v>216</v>
      </c>
    </row>
  </sheetData>
  <sheetProtection/>
  <mergeCells count="14">
    <mergeCell ref="A1:F1"/>
    <mergeCell ref="A2:A3"/>
    <mergeCell ref="B2:B3"/>
    <mergeCell ref="C2:C3"/>
    <mergeCell ref="D2:E2"/>
    <mergeCell ref="F2:F3"/>
    <mergeCell ref="A8:A11"/>
    <mergeCell ref="B8:B11"/>
    <mergeCell ref="A4:A7"/>
    <mergeCell ref="B4:B7"/>
    <mergeCell ref="A16:A19"/>
    <mergeCell ref="B16:B19"/>
    <mergeCell ref="A12:A15"/>
    <mergeCell ref="B12:B15"/>
  </mergeCells>
  <printOptions/>
  <pageMargins left="0.7" right="0.7" top="0.75" bottom="0.75" header="0.3" footer="0.3"/>
  <pageSetup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M18"/>
  <sheetViews>
    <sheetView zoomScale="90" zoomScaleNormal="90" zoomScalePageLayoutView="0" workbookViewId="0" topLeftCell="A1">
      <selection activeCell="M19" sqref="M19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4" width="25.00390625" style="0" customWidth="1"/>
    <col min="5" max="5" width="20.57421875" style="0" bestFit="1" customWidth="1"/>
    <col min="6" max="6" width="22.140625" style="0" customWidth="1"/>
    <col min="7" max="7" width="16.140625" style="0" hidden="1" customWidth="1"/>
    <col min="8" max="8" width="16.00390625" style="0" bestFit="1" customWidth="1"/>
    <col min="9" max="9" width="21.00390625" style="0" customWidth="1"/>
    <col min="10" max="10" width="19.57421875" style="0" customWidth="1"/>
    <col min="11" max="12" width="15.8515625" style="0" customWidth="1"/>
    <col min="13" max="13" width="17.00390625" style="0" customWidth="1"/>
    <col min="14" max="254" width="9.00390625" style="0" customWidth="1"/>
    <col min="255" max="255" width="3.8515625" style="0" customWidth="1"/>
  </cols>
  <sheetData>
    <row r="2" spans="2:13" ht="48" customHeight="1">
      <c r="B2" s="154" t="s">
        <v>531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4" spans="1:13" ht="96" customHeight="1">
      <c r="A4" s="150" t="s">
        <v>0</v>
      </c>
      <c r="B4" s="150" t="s">
        <v>26</v>
      </c>
      <c r="C4" s="150" t="s">
        <v>37</v>
      </c>
      <c r="D4" s="150" t="s">
        <v>38</v>
      </c>
      <c r="E4" s="150" t="s">
        <v>39</v>
      </c>
      <c r="F4" s="150" t="s">
        <v>40</v>
      </c>
      <c r="G4" s="9" t="s">
        <v>20</v>
      </c>
      <c r="H4" s="152" t="s">
        <v>41</v>
      </c>
      <c r="I4" s="153"/>
      <c r="J4" s="150" t="s">
        <v>44</v>
      </c>
      <c r="K4" s="150" t="s">
        <v>77</v>
      </c>
      <c r="L4" s="150" t="s">
        <v>78</v>
      </c>
      <c r="M4" s="150" t="s">
        <v>79</v>
      </c>
    </row>
    <row r="5" spans="1:13" ht="96" customHeight="1">
      <c r="A5" s="151"/>
      <c r="B5" s="151"/>
      <c r="C5" s="151"/>
      <c r="D5" s="151"/>
      <c r="E5" s="151"/>
      <c r="F5" s="151"/>
      <c r="G5" s="9"/>
      <c r="H5" s="9" t="s">
        <v>42</v>
      </c>
      <c r="I5" s="9" t="s">
        <v>43</v>
      </c>
      <c r="J5" s="151"/>
      <c r="K5" s="151"/>
      <c r="L5" s="151"/>
      <c r="M5" s="151"/>
    </row>
    <row r="6" spans="1:13" ht="45">
      <c r="A6" s="51">
        <v>1</v>
      </c>
      <c r="B6" s="155" t="s">
        <v>32</v>
      </c>
      <c r="C6" s="21" t="s">
        <v>47</v>
      </c>
      <c r="D6" s="51" t="s">
        <v>21</v>
      </c>
      <c r="E6" s="22" t="s">
        <v>22</v>
      </c>
      <c r="F6" s="51" t="s">
        <v>51</v>
      </c>
      <c r="G6" s="10"/>
      <c r="H6" s="21" t="s">
        <v>49</v>
      </c>
      <c r="I6" s="13">
        <v>308603191</v>
      </c>
      <c r="J6" s="11" t="s">
        <v>45</v>
      </c>
      <c r="K6" s="21">
        <v>1</v>
      </c>
      <c r="L6" s="10">
        <v>6624000</v>
      </c>
      <c r="M6" s="11">
        <v>6624000</v>
      </c>
    </row>
    <row r="7" spans="1:13" ht="45">
      <c r="A7" s="51">
        <v>2</v>
      </c>
      <c r="B7" s="156"/>
      <c r="C7" s="21" t="s">
        <v>48</v>
      </c>
      <c r="D7" s="51" t="s">
        <v>21</v>
      </c>
      <c r="E7" s="22" t="s">
        <v>23</v>
      </c>
      <c r="F7" s="51" t="s">
        <v>52</v>
      </c>
      <c r="G7" s="10"/>
      <c r="H7" s="21" t="s">
        <v>50</v>
      </c>
      <c r="I7" s="13">
        <v>306406501</v>
      </c>
      <c r="J7" s="11" t="s">
        <v>45</v>
      </c>
      <c r="K7" s="21">
        <v>4</v>
      </c>
      <c r="L7" s="10">
        <v>2280000</v>
      </c>
      <c r="M7" s="11">
        <v>9120000</v>
      </c>
    </row>
    <row r="8" spans="1:13" ht="30">
      <c r="A8" s="51"/>
      <c r="B8" s="149" t="s">
        <v>103</v>
      </c>
      <c r="C8" s="21" t="s">
        <v>104</v>
      </c>
      <c r="D8" s="21" t="s">
        <v>21</v>
      </c>
      <c r="E8" s="22" t="s">
        <v>22</v>
      </c>
      <c r="F8" s="51" t="s">
        <v>105</v>
      </c>
      <c r="G8" s="10"/>
      <c r="H8" s="21" t="s">
        <v>106</v>
      </c>
      <c r="I8" s="13">
        <v>308480316</v>
      </c>
      <c r="J8" s="11" t="s">
        <v>45</v>
      </c>
      <c r="K8" s="21">
        <v>3</v>
      </c>
      <c r="L8" s="11">
        <v>1490000</v>
      </c>
      <c r="M8" s="11">
        <v>4470000</v>
      </c>
    </row>
    <row r="9" spans="1:13" ht="30">
      <c r="A9" s="51"/>
      <c r="B9" s="149"/>
      <c r="C9" s="21" t="s">
        <v>107</v>
      </c>
      <c r="D9" s="21" t="s">
        <v>21</v>
      </c>
      <c r="E9" s="22" t="s">
        <v>22</v>
      </c>
      <c r="F9" s="51" t="s">
        <v>108</v>
      </c>
      <c r="G9" s="10"/>
      <c r="H9" s="21" t="s">
        <v>109</v>
      </c>
      <c r="I9" s="13">
        <v>570767910</v>
      </c>
      <c r="J9" s="11" t="s">
        <v>45</v>
      </c>
      <c r="K9" s="21">
        <v>4</v>
      </c>
      <c r="L9" s="11">
        <v>1222000</v>
      </c>
      <c r="M9" s="11">
        <v>4888000</v>
      </c>
    </row>
    <row r="10" spans="1:13" ht="30">
      <c r="A10" s="51"/>
      <c r="B10" s="149"/>
      <c r="C10" s="21" t="s">
        <v>110</v>
      </c>
      <c r="D10" s="21" t="s">
        <v>21</v>
      </c>
      <c r="E10" s="22" t="s">
        <v>22</v>
      </c>
      <c r="F10" s="51" t="s">
        <v>111</v>
      </c>
      <c r="G10" s="10"/>
      <c r="H10" s="21" t="s">
        <v>112</v>
      </c>
      <c r="I10" s="13">
        <v>300997849</v>
      </c>
      <c r="J10" s="11" t="s">
        <v>45</v>
      </c>
      <c r="K10" s="21">
        <v>4</v>
      </c>
      <c r="L10" s="11">
        <v>3000000</v>
      </c>
      <c r="M10" s="11">
        <v>12000000</v>
      </c>
    </row>
    <row r="11" spans="1:13" ht="45">
      <c r="A11" s="14"/>
      <c r="B11" s="149"/>
      <c r="C11" s="21" t="s">
        <v>113</v>
      </c>
      <c r="D11" s="21" t="s">
        <v>21</v>
      </c>
      <c r="E11" s="22" t="s">
        <v>22</v>
      </c>
      <c r="F11" s="51" t="s">
        <v>114</v>
      </c>
      <c r="G11" s="14"/>
      <c r="H11" s="21" t="s">
        <v>115</v>
      </c>
      <c r="I11" s="13">
        <v>31306996640016</v>
      </c>
      <c r="J11" s="11" t="s">
        <v>45</v>
      </c>
      <c r="K11" s="21">
        <v>2</v>
      </c>
      <c r="L11" s="11">
        <v>22740000</v>
      </c>
      <c r="M11" s="11">
        <v>45480000</v>
      </c>
    </row>
    <row r="12" spans="1:13" ht="45">
      <c r="A12" s="14"/>
      <c r="B12" s="149"/>
      <c r="C12" s="21" t="s">
        <v>116</v>
      </c>
      <c r="D12" s="21" t="s">
        <v>21</v>
      </c>
      <c r="E12" s="22" t="s">
        <v>22</v>
      </c>
      <c r="F12" s="51" t="s">
        <v>117</v>
      </c>
      <c r="G12" s="14"/>
      <c r="H12" s="21" t="s">
        <v>118</v>
      </c>
      <c r="I12" s="13">
        <v>308975079</v>
      </c>
      <c r="J12" s="11" t="s">
        <v>45</v>
      </c>
      <c r="K12" s="21">
        <v>1</v>
      </c>
      <c r="L12" s="11">
        <v>12900000</v>
      </c>
      <c r="M12" s="11">
        <v>12900000</v>
      </c>
    </row>
    <row r="13" spans="1:13" ht="60">
      <c r="A13" s="14"/>
      <c r="B13" s="149"/>
      <c r="C13" s="21" t="s">
        <v>119</v>
      </c>
      <c r="D13" s="21" t="s">
        <v>21</v>
      </c>
      <c r="E13" s="21" t="s">
        <v>120</v>
      </c>
      <c r="F13" s="51" t="s">
        <v>121</v>
      </c>
      <c r="G13" s="14"/>
      <c r="H13" s="21" t="s">
        <v>122</v>
      </c>
      <c r="I13" s="13">
        <v>205693159</v>
      </c>
      <c r="J13" s="11" t="s">
        <v>45</v>
      </c>
      <c r="K13" s="21">
        <v>132</v>
      </c>
      <c r="L13" s="11">
        <v>258000000</v>
      </c>
      <c r="M13" s="11">
        <v>258000000</v>
      </c>
    </row>
    <row r="14" spans="1:13" ht="45">
      <c r="A14" s="14"/>
      <c r="B14" s="149" t="s">
        <v>530</v>
      </c>
      <c r="C14" s="21" t="s">
        <v>519</v>
      </c>
      <c r="D14" s="21" t="s">
        <v>218</v>
      </c>
      <c r="E14" s="21" t="s">
        <v>430</v>
      </c>
      <c r="F14" s="56" t="s">
        <v>528</v>
      </c>
      <c r="H14" s="94" t="s">
        <v>522</v>
      </c>
      <c r="I14" s="24">
        <v>206934118</v>
      </c>
      <c r="J14" s="11" t="s">
        <v>45</v>
      </c>
      <c r="K14" s="14"/>
      <c r="L14" s="14"/>
      <c r="M14" s="97">
        <v>1209245350</v>
      </c>
    </row>
    <row r="15" spans="1:13" ht="45">
      <c r="A15" s="14"/>
      <c r="B15" s="149"/>
      <c r="C15" s="21" t="s">
        <v>519</v>
      </c>
      <c r="D15" s="21" t="s">
        <v>218</v>
      </c>
      <c r="E15" s="21" t="s">
        <v>430</v>
      </c>
      <c r="F15" s="56" t="s">
        <v>529</v>
      </c>
      <c r="H15" s="94" t="s">
        <v>522</v>
      </c>
      <c r="I15" s="24">
        <v>206934118</v>
      </c>
      <c r="J15" s="11" t="s">
        <v>45</v>
      </c>
      <c r="K15" s="14"/>
      <c r="L15" s="14"/>
      <c r="M15" s="97">
        <v>1363180000</v>
      </c>
    </row>
    <row r="16" spans="1:13" ht="45">
      <c r="A16" s="14"/>
      <c r="B16" s="149"/>
      <c r="C16" s="21" t="s">
        <v>520</v>
      </c>
      <c r="D16" s="21" t="s">
        <v>218</v>
      </c>
      <c r="E16" s="21" t="s">
        <v>430</v>
      </c>
      <c r="F16" s="57" t="s">
        <v>527</v>
      </c>
      <c r="H16" s="94" t="s">
        <v>523</v>
      </c>
      <c r="I16" s="24">
        <v>307895417</v>
      </c>
      <c r="J16" s="11" t="s">
        <v>45</v>
      </c>
      <c r="K16" s="14"/>
      <c r="L16" s="14"/>
      <c r="M16" s="97">
        <v>1076999994</v>
      </c>
    </row>
    <row r="17" spans="1:13" ht="30">
      <c r="A17" s="14"/>
      <c r="B17" s="149"/>
      <c r="C17" s="21" t="s">
        <v>521</v>
      </c>
      <c r="D17" s="21" t="s">
        <v>21</v>
      </c>
      <c r="E17" s="21" t="s">
        <v>430</v>
      </c>
      <c r="F17" s="57" t="s">
        <v>526</v>
      </c>
      <c r="H17" s="94" t="s">
        <v>524</v>
      </c>
      <c r="I17" s="24">
        <v>303566646</v>
      </c>
      <c r="J17" s="11" t="s">
        <v>45</v>
      </c>
      <c r="K17" s="21">
        <v>2</v>
      </c>
      <c r="L17" s="21">
        <f>+M17/K17</f>
        <v>300000000</v>
      </c>
      <c r="M17" s="97">
        <v>600000000</v>
      </c>
    </row>
    <row r="18" spans="1:13" ht="60">
      <c r="A18" s="14"/>
      <c r="B18" s="149"/>
      <c r="C18" s="21" t="s">
        <v>119</v>
      </c>
      <c r="D18" s="21" t="s">
        <v>21</v>
      </c>
      <c r="E18" s="21" t="s">
        <v>120</v>
      </c>
      <c r="F18" s="22" t="s">
        <v>525</v>
      </c>
      <c r="H18" s="94" t="s">
        <v>122</v>
      </c>
      <c r="I18" s="24">
        <v>205693159</v>
      </c>
      <c r="J18" s="11" t="s">
        <v>45</v>
      </c>
      <c r="K18" s="21">
        <f>+M18/L18</f>
        <v>60</v>
      </c>
      <c r="L18" s="21">
        <v>180000</v>
      </c>
      <c r="M18" s="97">
        <v>10800000</v>
      </c>
    </row>
  </sheetData>
  <sheetProtection/>
  <mergeCells count="15">
    <mergeCell ref="H4:I4"/>
    <mergeCell ref="J4:J5"/>
    <mergeCell ref="B2:M2"/>
    <mergeCell ref="M4:M5"/>
    <mergeCell ref="B6:B7"/>
    <mergeCell ref="E4:E5"/>
    <mergeCell ref="F4:F5"/>
    <mergeCell ref="K4:K5"/>
    <mergeCell ref="L4:L5"/>
    <mergeCell ref="B14:B18"/>
    <mergeCell ref="A4:A5"/>
    <mergeCell ref="B4:B5"/>
    <mergeCell ref="C4:C5"/>
    <mergeCell ref="D4:D5"/>
    <mergeCell ref="B8:B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P115"/>
  <sheetViews>
    <sheetView zoomScale="90" zoomScaleNormal="90" zoomScalePageLayoutView="0" workbookViewId="0" topLeftCell="A1">
      <selection activeCell="B2" sqref="B2:M2"/>
    </sheetView>
  </sheetViews>
  <sheetFormatPr defaultColWidth="12.57421875" defaultRowHeight="15"/>
  <cols>
    <col min="1" max="1" width="3.8515625" style="0" customWidth="1"/>
    <col min="2" max="2" width="12.57421875" style="0" customWidth="1"/>
    <col min="3" max="4" width="25.00390625" style="0" customWidth="1"/>
    <col min="5" max="5" width="20.57421875" style="0" bestFit="1" customWidth="1"/>
    <col min="6" max="6" width="22.57421875" style="0" customWidth="1"/>
    <col min="7" max="7" width="0.13671875" style="0" customWidth="1"/>
    <col min="8" max="8" width="20.28125" style="0" bestFit="1" customWidth="1"/>
    <col min="9" max="9" width="31.28125" style="0" customWidth="1"/>
    <col min="10" max="10" width="19.57421875" style="0" customWidth="1"/>
    <col min="11" max="11" width="15.140625" style="0" customWidth="1"/>
    <col min="12" max="12" width="14.8515625" style="0" customWidth="1"/>
    <col min="13" max="13" width="17.57421875" style="0" customWidth="1"/>
    <col min="14" max="254" width="9.00390625" style="0" customWidth="1"/>
    <col min="255" max="255" width="3.8515625" style="0" customWidth="1"/>
  </cols>
  <sheetData>
    <row r="2" spans="2:13" ht="48" customHeight="1">
      <c r="B2" s="154" t="s">
        <v>517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4" spans="1:13" ht="96" customHeight="1">
      <c r="A4" s="150" t="s">
        <v>0</v>
      </c>
      <c r="B4" s="150" t="s">
        <v>26</v>
      </c>
      <c r="C4" s="150" t="s">
        <v>37</v>
      </c>
      <c r="D4" s="150" t="s">
        <v>38</v>
      </c>
      <c r="E4" s="150" t="s">
        <v>39</v>
      </c>
      <c r="F4" s="150" t="s">
        <v>40</v>
      </c>
      <c r="G4" s="9" t="s">
        <v>20</v>
      </c>
      <c r="H4" s="152" t="s">
        <v>41</v>
      </c>
      <c r="I4" s="153"/>
      <c r="J4" s="150" t="s">
        <v>44</v>
      </c>
      <c r="K4" s="150" t="s">
        <v>77</v>
      </c>
      <c r="L4" s="150" t="s">
        <v>78</v>
      </c>
      <c r="M4" s="150" t="s">
        <v>79</v>
      </c>
    </row>
    <row r="5" spans="1:16" ht="96" customHeight="1">
      <c r="A5" s="151"/>
      <c r="B5" s="151"/>
      <c r="C5" s="151"/>
      <c r="D5" s="151"/>
      <c r="E5" s="151"/>
      <c r="F5" s="151"/>
      <c r="G5" s="9"/>
      <c r="H5" s="9" t="s">
        <v>42</v>
      </c>
      <c r="I5" s="9" t="s">
        <v>43</v>
      </c>
      <c r="J5" s="151"/>
      <c r="K5" s="151"/>
      <c r="L5" s="151"/>
      <c r="M5" s="151"/>
      <c r="P5" t="s">
        <v>518</v>
      </c>
    </row>
    <row r="6" spans="1:13" ht="30">
      <c r="A6" s="23">
        <v>1</v>
      </c>
      <c r="B6" s="149" t="s">
        <v>32</v>
      </c>
      <c r="C6" s="21" t="s">
        <v>71</v>
      </c>
      <c r="D6" s="22" t="s">
        <v>21</v>
      </c>
      <c r="E6" s="22" t="s">
        <v>22</v>
      </c>
      <c r="F6" s="51" t="s">
        <v>74</v>
      </c>
      <c r="G6" s="10"/>
      <c r="H6" s="21" t="s">
        <v>72</v>
      </c>
      <c r="I6" s="21">
        <v>306780316</v>
      </c>
      <c r="J6" s="11" t="s">
        <v>73</v>
      </c>
      <c r="K6" s="21">
        <v>500</v>
      </c>
      <c r="L6" s="10">
        <v>1870</v>
      </c>
      <c r="M6" s="11">
        <v>935000</v>
      </c>
    </row>
    <row r="7" spans="1:13" ht="30">
      <c r="A7" s="23">
        <v>2</v>
      </c>
      <c r="B7" s="149"/>
      <c r="C7" s="21" t="s">
        <v>53</v>
      </c>
      <c r="D7" s="22" t="s">
        <v>21</v>
      </c>
      <c r="E7" s="22" t="s">
        <v>23</v>
      </c>
      <c r="F7" s="51" t="s">
        <v>87</v>
      </c>
      <c r="G7" s="10"/>
      <c r="H7" s="21" t="s">
        <v>24</v>
      </c>
      <c r="I7" s="21">
        <v>303077559</v>
      </c>
      <c r="J7" s="11" t="s">
        <v>45</v>
      </c>
      <c r="K7" s="21">
        <v>5400</v>
      </c>
      <c r="L7" s="10">
        <v>2992</v>
      </c>
      <c r="M7" s="11">
        <v>16156800</v>
      </c>
    </row>
    <row r="8" spans="1:13" ht="30">
      <c r="A8" s="23">
        <v>3</v>
      </c>
      <c r="B8" s="149"/>
      <c r="C8" s="21" t="s">
        <v>54</v>
      </c>
      <c r="D8" s="22" t="s">
        <v>21</v>
      </c>
      <c r="E8" s="22" t="s">
        <v>22</v>
      </c>
      <c r="F8" s="51" t="s">
        <v>85</v>
      </c>
      <c r="G8" s="10"/>
      <c r="H8" s="21" t="s">
        <v>65</v>
      </c>
      <c r="I8" s="21">
        <v>201726861</v>
      </c>
      <c r="J8" s="11" t="s">
        <v>45</v>
      </c>
      <c r="K8" s="21">
        <v>50</v>
      </c>
      <c r="L8" s="10">
        <v>33000</v>
      </c>
      <c r="M8" s="11">
        <v>1650000</v>
      </c>
    </row>
    <row r="9" spans="1:13" ht="45">
      <c r="A9" s="23">
        <v>4</v>
      </c>
      <c r="B9" s="149"/>
      <c r="C9" s="21" t="s">
        <v>55</v>
      </c>
      <c r="D9" s="21" t="s">
        <v>21</v>
      </c>
      <c r="E9" s="22" t="s">
        <v>22</v>
      </c>
      <c r="F9" s="51" t="s">
        <v>76</v>
      </c>
      <c r="G9" s="10"/>
      <c r="H9" s="21" t="s">
        <v>66</v>
      </c>
      <c r="I9" s="24">
        <v>32205941230045</v>
      </c>
      <c r="J9" s="11" t="s">
        <v>45</v>
      </c>
      <c r="K9" s="21">
        <v>2</v>
      </c>
      <c r="L9" s="10">
        <v>879298</v>
      </c>
      <c r="M9" s="11">
        <v>1758596</v>
      </c>
    </row>
    <row r="10" spans="1:13" ht="30">
      <c r="A10" s="23">
        <v>5</v>
      </c>
      <c r="B10" s="149"/>
      <c r="C10" s="21" t="s">
        <v>54</v>
      </c>
      <c r="D10" s="21" t="s">
        <v>21</v>
      </c>
      <c r="E10" s="22" t="s">
        <v>22</v>
      </c>
      <c r="F10" s="51" t="s">
        <v>84</v>
      </c>
      <c r="G10" s="10"/>
      <c r="H10" s="21" t="s">
        <v>67</v>
      </c>
      <c r="I10" s="21">
        <v>205040829</v>
      </c>
      <c r="J10" s="11" t="s">
        <v>45</v>
      </c>
      <c r="K10" s="21">
        <v>200</v>
      </c>
      <c r="L10" s="10">
        <v>38798</v>
      </c>
      <c r="M10" s="11">
        <v>7759600</v>
      </c>
    </row>
    <row r="11" spans="1:13" ht="45">
      <c r="A11" s="23">
        <v>6</v>
      </c>
      <c r="B11" s="149"/>
      <c r="C11" s="21" t="s">
        <v>53</v>
      </c>
      <c r="D11" s="21" t="s">
        <v>21</v>
      </c>
      <c r="E11" s="22" t="s">
        <v>23</v>
      </c>
      <c r="F11" s="51" t="s">
        <v>86</v>
      </c>
      <c r="G11" s="10"/>
      <c r="H11" s="21" t="s">
        <v>68</v>
      </c>
      <c r="I11" s="21">
        <v>303018986</v>
      </c>
      <c r="J11" s="11" t="s">
        <v>45</v>
      </c>
      <c r="K11" s="21">
        <v>75000</v>
      </c>
      <c r="L11" s="10">
        <v>1099.1</v>
      </c>
      <c r="M11" s="11">
        <v>82432500</v>
      </c>
    </row>
    <row r="12" spans="1:13" ht="30">
      <c r="A12" s="23">
        <v>7</v>
      </c>
      <c r="B12" s="149"/>
      <c r="C12" s="21" t="s">
        <v>56</v>
      </c>
      <c r="D12" s="21" t="s">
        <v>21</v>
      </c>
      <c r="E12" s="22" t="s">
        <v>23</v>
      </c>
      <c r="F12" s="17" t="s">
        <v>80</v>
      </c>
      <c r="G12" s="18"/>
      <c r="H12" s="21" t="s">
        <v>24</v>
      </c>
      <c r="I12" s="21">
        <v>303077559</v>
      </c>
      <c r="J12" s="11" t="s">
        <v>45</v>
      </c>
      <c r="K12" s="21">
        <v>1000</v>
      </c>
      <c r="L12" s="10">
        <v>65000</v>
      </c>
      <c r="M12" s="11">
        <v>65000000</v>
      </c>
    </row>
    <row r="13" spans="1:13" ht="30">
      <c r="A13" s="23">
        <v>8</v>
      </c>
      <c r="B13" s="149"/>
      <c r="C13" s="21" t="s">
        <v>57</v>
      </c>
      <c r="D13" s="21" t="s">
        <v>21</v>
      </c>
      <c r="E13" s="22" t="s">
        <v>23</v>
      </c>
      <c r="F13" s="22" t="s">
        <v>81</v>
      </c>
      <c r="G13" s="10"/>
      <c r="H13" s="21" t="s">
        <v>24</v>
      </c>
      <c r="I13" s="21">
        <v>303077559</v>
      </c>
      <c r="J13" s="11" t="s">
        <v>45</v>
      </c>
      <c r="K13" s="21">
        <v>1000</v>
      </c>
      <c r="L13" s="10">
        <v>66000</v>
      </c>
      <c r="M13" s="11">
        <v>66000000</v>
      </c>
    </row>
    <row r="14" spans="1:13" ht="60">
      <c r="A14" s="23">
        <v>9</v>
      </c>
      <c r="B14" s="149"/>
      <c r="C14" s="21" t="s">
        <v>58</v>
      </c>
      <c r="D14" s="21" t="s">
        <v>21</v>
      </c>
      <c r="E14" s="22" t="s">
        <v>23</v>
      </c>
      <c r="F14" s="22" t="s">
        <v>89</v>
      </c>
      <c r="G14" s="10"/>
      <c r="H14" s="21" t="s">
        <v>69</v>
      </c>
      <c r="I14" s="21">
        <v>306576806</v>
      </c>
      <c r="J14" s="11" t="s">
        <v>45</v>
      </c>
      <c r="K14" s="21">
        <v>500</v>
      </c>
      <c r="L14" s="10">
        <v>14000</v>
      </c>
      <c r="M14" s="11">
        <v>7000000</v>
      </c>
    </row>
    <row r="15" spans="1:13" ht="60">
      <c r="A15" s="23">
        <v>10</v>
      </c>
      <c r="B15" s="149"/>
      <c r="C15" s="21" t="s">
        <v>58</v>
      </c>
      <c r="D15" s="21" t="s">
        <v>21</v>
      </c>
      <c r="E15" s="22" t="s">
        <v>23</v>
      </c>
      <c r="F15" s="22" t="s">
        <v>88</v>
      </c>
      <c r="G15" s="10"/>
      <c r="H15" s="21" t="s">
        <v>69</v>
      </c>
      <c r="I15" s="21">
        <v>306576806</v>
      </c>
      <c r="J15" s="11" t="s">
        <v>45</v>
      </c>
      <c r="K15" s="21">
        <v>500</v>
      </c>
      <c r="L15" s="10">
        <v>15000</v>
      </c>
      <c r="M15" s="11">
        <v>7500000</v>
      </c>
    </row>
    <row r="16" spans="1:13" ht="45">
      <c r="A16" s="23">
        <v>11</v>
      </c>
      <c r="B16" s="149"/>
      <c r="C16" s="21" t="s">
        <v>59</v>
      </c>
      <c r="D16" s="21" t="s">
        <v>21</v>
      </c>
      <c r="E16" s="22" t="s">
        <v>23</v>
      </c>
      <c r="F16" s="22" t="s">
        <v>89</v>
      </c>
      <c r="G16" s="10"/>
      <c r="H16" s="21" t="s">
        <v>70</v>
      </c>
      <c r="I16" s="21">
        <v>303379997</v>
      </c>
      <c r="J16" s="11" t="s">
        <v>45</v>
      </c>
      <c r="K16" s="21">
        <v>150</v>
      </c>
      <c r="L16" s="10">
        <v>40000</v>
      </c>
      <c r="M16" s="11">
        <v>6000000</v>
      </c>
    </row>
    <row r="17" spans="1:13" ht="60">
      <c r="A17" s="23">
        <v>12</v>
      </c>
      <c r="B17" s="149"/>
      <c r="C17" s="21" t="s">
        <v>59</v>
      </c>
      <c r="D17" s="21" t="s">
        <v>21</v>
      </c>
      <c r="E17" s="22" t="s">
        <v>23</v>
      </c>
      <c r="F17" s="22" t="s">
        <v>90</v>
      </c>
      <c r="G17" s="14"/>
      <c r="H17" s="21" t="s">
        <v>69</v>
      </c>
      <c r="I17" s="25">
        <v>306576806</v>
      </c>
      <c r="J17" s="11" t="s">
        <v>45</v>
      </c>
      <c r="K17" s="21">
        <v>150</v>
      </c>
      <c r="L17" s="10">
        <v>39500</v>
      </c>
      <c r="M17" s="11">
        <v>5925000</v>
      </c>
    </row>
    <row r="18" spans="1:13" ht="30">
      <c r="A18" s="23">
        <v>13</v>
      </c>
      <c r="B18" s="149"/>
      <c r="C18" s="21" t="s">
        <v>60</v>
      </c>
      <c r="D18" s="21" t="s">
        <v>21</v>
      </c>
      <c r="E18" s="22" t="s">
        <v>23</v>
      </c>
      <c r="F18" s="22" t="s">
        <v>91</v>
      </c>
      <c r="G18" s="14"/>
      <c r="H18" s="21" t="s">
        <v>24</v>
      </c>
      <c r="I18" s="21">
        <v>303077559</v>
      </c>
      <c r="J18" s="11" t="s">
        <v>45</v>
      </c>
      <c r="K18" s="21">
        <v>300</v>
      </c>
      <c r="L18" s="10">
        <v>31000</v>
      </c>
      <c r="M18" s="11">
        <v>9300000</v>
      </c>
    </row>
    <row r="19" spans="1:13" ht="30">
      <c r="A19" s="23">
        <v>14</v>
      </c>
      <c r="B19" s="149"/>
      <c r="C19" s="21" t="s">
        <v>60</v>
      </c>
      <c r="D19" s="21" t="s">
        <v>21</v>
      </c>
      <c r="E19" s="22" t="s">
        <v>23</v>
      </c>
      <c r="F19" s="22" t="s">
        <v>93</v>
      </c>
      <c r="G19" s="14"/>
      <c r="H19" s="21" t="s">
        <v>24</v>
      </c>
      <c r="I19" s="21">
        <v>303077559</v>
      </c>
      <c r="J19" s="11" t="s">
        <v>45</v>
      </c>
      <c r="K19" s="21">
        <v>350</v>
      </c>
      <c r="L19" s="10">
        <v>31000</v>
      </c>
      <c r="M19" s="11">
        <v>10850000</v>
      </c>
    </row>
    <row r="20" spans="1:13" ht="30">
      <c r="A20" s="23">
        <v>15</v>
      </c>
      <c r="B20" s="149"/>
      <c r="C20" s="21" t="s">
        <v>60</v>
      </c>
      <c r="D20" s="21" t="s">
        <v>21</v>
      </c>
      <c r="E20" s="22" t="s">
        <v>23</v>
      </c>
      <c r="F20" s="22" t="s">
        <v>92</v>
      </c>
      <c r="G20" s="14"/>
      <c r="H20" s="21" t="s">
        <v>24</v>
      </c>
      <c r="I20" s="21">
        <v>303077559</v>
      </c>
      <c r="J20" s="11" t="s">
        <v>45</v>
      </c>
      <c r="K20" s="21">
        <v>350</v>
      </c>
      <c r="L20" s="10">
        <v>31000</v>
      </c>
      <c r="M20" s="11">
        <v>10850000</v>
      </c>
    </row>
    <row r="21" spans="1:13" ht="30">
      <c r="A21" s="23">
        <v>16</v>
      </c>
      <c r="B21" s="149"/>
      <c r="C21" s="21" t="s">
        <v>61</v>
      </c>
      <c r="D21" s="21" t="s">
        <v>21</v>
      </c>
      <c r="E21" s="22" t="s">
        <v>23</v>
      </c>
      <c r="F21" s="22" t="s">
        <v>82</v>
      </c>
      <c r="G21" s="14"/>
      <c r="H21" s="21" t="s">
        <v>24</v>
      </c>
      <c r="I21" s="21">
        <v>303077559</v>
      </c>
      <c r="J21" s="11" t="s">
        <v>45</v>
      </c>
      <c r="K21" s="21">
        <v>2000</v>
      </c>
      <c r="L21" s="10">
        <v>27000</v>
      </c>
      <c r="M21" s="11">
        <v>54000000</v>
      </c>
    </row>
    <row r="22" spans="1:13" ht="30">
      <c r="A22" s="23">
        <v>17</v>
      </c>
      <c r="B22" s="149"/>
      <c r="C22" s="21" t="s">
        <v>62</v>
      </c>
      <c r="D22" s="21" t="s">
        <v>21</v>
      </c>
      <c r="E22" s="22" t="s">
        <v>23</v>
      </c>
      <c r="F22" s="22" t="s">
        <v>94</v>
      </c>
      <c r="G22" s="14"/>
      <c r="H22" s="21" t="s">
        <v>24</v>
      </c>
      <c r="I22" s="21">
        <v>303077559</v>
      </c>
      <c r="J22" s="11" t="s">
        <v>45</v>
      </c>
      <c r="K22" s="21">
        <v>300</v>
      </c>
      <c r="L22" s="10">
        <v>23000</v>
      </c>
      <c r="M22" s="11">
        <v>6900000</v>
      </c>
    </row>
    <row r="23" spans="1:13" ht="30">
      <c r="A23" s="23">
        <v>18</v>
      </c>
      <c r="B23" s="149"/>
      <c r="C23" s="21" t="s">
        <v>62</v>
      </c>
      <c r="D23" s="21" t="s">
        <v>21</v>
      </c>
      <c r="E23" s="22" t="s">
        <v>23</v>
      </c>
      <c r="F23" s="22" t="s">
        <v>95</v>
      </c>
      <c r="G23" s="14"/>
      <c r="H23" s="21" t="s">
        <v>24</v>
      </c>
      <c r="I23" s="21">
        <v>303077559</v>
      </c>
      <c r="J23" s="11" t="s">
        <v>45</v>
      </c>
      <c r="K23" s="21">
        <v>300</v>
      </c>
      <c r="L23" s="10">
        <v>23000</v>
      </c>
      <c r="M23" s="11">
        <v>6900000</v>
      </c>
    </row>
    <row r="24" spans="1:13" ht="30">
      <c r="A24" s="23">
        <v>19</v>
      </c>
      <c r="B24" s="149"/>
      <c r="C24" s="21" t="s">
        <v>62</v>
      </c>
      <c r="D24" s="21" t="s">
        <v>21</v>
      </c>
      <c r="E24" s="22" t="s">
        <v>23</v>
      </c>
      <c r="F24" s="22" t="s">
        <v>96</v>
      </c>
      <c r="G24" s="14"/>
      <c r="H24" s="21" t="s">
        <v>24</v>
      </c>
      <c r="I24" s="21">
        <v>303077559</v>
      </c>
      <c r="J24" s="11" t="s">
        <v>45</v>
      </c>
      <c r="K24" s="21">
        <v>400</v>
      </c>
      <c r="L24" s="10">
        <v>23000</v>
      </c>
      <c r="M24" s="11">
        <v>9200000</v>
      </c>
    </row>
    <row r="25" spans="1:13" ht="45">
      <c r="A25" s="23">
        <v>20</v>
      </c>
      <c r="B25" s="149"/>
      <c r="C25" s="21" t="s">
        <v>63</v>
      </c>
      <c r="D25" s="21" t="s">
        <v>21</v>
      </c>
      <c r="E25" s="22" t="s">
        <v>23</v>
      </c>
      <c r="F25" s="22" t="s">
        <v>83</v>
      </c>
      <c r="G25" s="14"/>
      <c r="H25" s="21" t="s">
        <v>24</v>
      </c>
      <c r="I25" s="21">
        <v>303077559</v>
      </c>
      <c r="J25" s="11" t="s">
        <v>45</v>
      </c>
      <c r="K25" s="21">
        <v>1000</v>
      </c>
      <c r="L25" s="10">
        <v>21200</v>
      </c>
      <c r="M25" s="11">
        <v>21200000</v>
      </c>
    </row>
    <row r="26" spans="1:13" ht="30">
      <c r="A26" s="23">
        <v>21</v>
      </c>
      <c r="B26" s="149"/>
      <c r="C26" s="21" t="s">
        <v>64</v>
      </c>
      <c r="D26" s="21" t="s">
        <v>21</v>
      </c>
      <c r="E26" s="22" t="s">
        <v>22</v>
      </c>
      <c r="F26" s="22" t="s">
        <v>75</v>
      </c>
      <c r="G26" s="14"/>
      <c r="H26" s="21" t="s">
        <v>25</v>
      </c>
      <c r="I26" s="21">
        <v>306965432</v>
      </c>
      <c r="J26" s="11" t="s">
        <v>45</v>
      </c>
      <c r="K26" s="21">
        <v>4</v>
      </c>
      <c r="L26" s="10">
        <v>1970000</v>
      </c>
      <c r="M26" s="11">
        <v>7880000</v>
      </c>
    </row>
    <row r="27" spans="1:13" ht="30">
      <c r="A27" s="14"/>
      <c r="B27" s="155" t="s">
        <v>103</v>
      </c>
      <c r="C27" s="21" t="s">
        <v>123</v>
      </c>
      <c r="D27" s="21" t="s">
        <v>21</v>
      </c>
      <c r="E27" s="22" t="s">
        <v>22</v>
      </c>
      <c r="F27" s="22" t="s">
        <v>124</v>
      </c>
      <c r="G27" s="14"/>
      <c r="H27" s="21" t="s">
        <v>125</v>
      </c>
      <c r="I27" s="21">
        <v>307032746</v>
      </c>
      <c r="J27" s="11" t="s">
        <v>45</v>
      </c>
      <c r="K27" s="21">
        <v>200</v>
      </c>
      <c r="L27" s="11">
        <v>6699</v>
      </c>
      <c r="M27" s="11">
        <v>1339800</v>
      </c>
    </row>
    <row r="28" spans="1:13" ht="30">
      <c r="A28" s="14"/>
      <c r="B28" s="157"/>
      <c r="C28" s="21" t="s">
        <v>126</v>
      </c>
      <c r="D28" s="21" t="s">
        <v>21</v>
      </c>
      <c r="E28" s="22" t="s">
        <v>23</v>
      </c>
      <c r="F28" s="22" t="s">
        <v>127</v>
      </c>
      <c r="G28" s="14"/>
      <c r="H28" s="21" t="s">
        <v>128</v>
      </c>
      <c r="I28" s="21">
        <v>301023753</v>
      </c>
      <c r="J28" s="11" t="s">
        <v>45</v>
      </c>
      <c r="K28" s="21">
        <v>470</v>
      </c>
      <c r="L28" s="11">
        <v>14999.99</v>
      </c>
      <c r="M28" s="11">
        <v>7049995.3</v>
      </c>
    </row>
    <row r="29" spans="1:13" ht="30">
      <c r="A29" s="14"/>
      <c r="B29" s="157"/>
      <c r="C29" s="21" t="s">
        <v>129</v>
      </c>
      <c r="D29" s="21" t="s">
        <v>21</v>
      </c>
      <c r="E29" s="22" t="s">
        <v>23</v>
      </c>
      <c r="F29" s="22" t="s">
        <v>130</v>
      </c>
      <c r="G29" s="14"/>
      <c r="H29" s="21" t="s">
        <v>24</v>
      </c>
      <c r="I29" s="21">
        <v>303077559</v>
      </c>
      <c r="J29" s="11" t="s">
        <v>45</v>
      </c>
      <c r="K29" s="21">
        <v>500</v>
      </c>
      <c r="L29" s="11">
        <v>185000</v>
      </c>
      <c r="M29" s="11">
        <v>92500000</v>
      </c>
    </row>
    <row r="30" spans="1:13" ht="30">
      <c r="A30" s="14"/>
      <c r="B30" s="157"/>
      <c r="C30" s="21" t="s">
        <v>131</v>
      </c>
      <c r="D30" s="21" t="s">
        <v>21</v>
      </c>
      <c r="E30" s="22" t="s">
        <v>22</v>
      </c>
      <c r="F30" s="22" t="s">
        <v>132</v>
      </c>
      <c r="G30" s="14"/>
      <c r="H30" s="21" t="s">
        <v>133</v>
      </c>
      <c r="I30" s="21">
        <v>306089114</v>
      </c>
      <c r="J30" s="11" t="s">
        <v>45</v>
      </c>
      <c r="K30" s="21">
        <v>35</v>
      </c>
      <c r="L30" s="11">
        <v>13000</v>
      </c>
      <c r="M30" s="11">
        <v>455000</v>
      </c>
    </row>
    <row r="31" spans="1:13" ht="30">
      <c r="A31" s="14"/>
      <c r="B31" s="157"/>
      <c r="C31" s="21" t="s">
        <v>134</v>
      </c>
      <c r="D31" s="21" t="s">
        <v>21</v>
      </c>
      <c r="E31" s="22" t="s">
        <v>22</v>
      </c>
      <c r="F31" s="22" t="s">
        <v>135</v>
      </c>
      <c r="G31" s="14"/>
      <c r="H31" s="21" t="s">
        <v>125</v>
      </c>
      <c r="I31" s="21">
        <v>307032746</v>
      </c>
      <c r="J31" s="11" t="s">
        <v>45</v>
      </c>
      <c r="K31" s="21">
        <v>500</v>
      </c>
      <c r="L31" s="11">
        <v>2149</v>
      </c>
      <c r="M31" s="11">
        <v>1074500</v>
      </c>
    </row>
    <row r="32" spans="1:13" ht="30">
      <c r="A32" s="14"/>
      <c r="B32" s="157"/>
      <c r="C32" s="21" t="s">
        <v>136</v>
      </c>
      <c r="D32" s="21" t="s">
        <v>21</v>
      </c>
      <c r="E32" s="22" t="s">
        <v>22</v>
      </c>
      <c r="F32" s="22" t="s">
        <v>137</v>
      </c>
      <c r="G32" s="14"/>
      <c r="H32" s="21" t="s">
        <v>125</v>
      </c>
      <c r="I32" s="21">
        <v>307032746</v>
      </c>
      <c r="J32" s="11" t="s">
        <v>45</v>
      </c>
      <c r="K32" s="21">
        <v>800</v>
      </c>
      <c r="L32" s="11">
        <v>5174</v>
      </c>
      <c r="M32" s="11">
        <v>4139200</v>
      </c>
    </row>
    <row r="33" spans="1:13" ht="30">
      <c r="A33" s="14"/>
      <c r="B33" s="157"/>
      <c r="C33" s="21" t="s">
        <v>138</v>
      </c>
      <c r="D33" s="21" t="s">
        <v>21</v>
      </c>
      <c r="E33" s="22" t="s">
        <v>22</v>
      </c>
      <c r="F33" s="22" t="s">
        <v>139</v>
      </c>
      <c r="G33" s="14"/>
      <c r="H33" s="21" t="s">
        <v>125</v>
      </c>
      <c r="I33" s="21">
        <v>307032746</v>
      </c>
      <c r="J33" s="11" t="s">
        <v>45</v>
      </c>
      <c r="K33" s="21">
        <v>200</v>
      </c>
      <c r="L33" s="11">
        <v>12678.99</v>
      </c>
      <c r="M33" s="11">
        <v>2535798</v>
      </c>
    </row>
    <row r="34" spans="1:13" ht="60">
      <c r="A34" s="14"/>
      <c r="B34" s="157"/>
      <c r="C34" s="21" t="s">
        <v>140</v>
      </c>
      <c r="D34" s="21" t="s">
        <v>21</v>
      </c>
      <c r="E34" s="22" t="s">
        <v>22</v>
      </c>
      <c r="F34" s="22" t="s">
        <v>141</v>
      </c>
      <c r="G34" s="14"/>
      <c r="H34" s="21" t="s">
        <v>142</v>
      </c>
      <c r="I34" s="24">
        <v>33105954510011</v>
      </c>
      <c r="J34" s="11" t="s">
        <v>45</v>
      </c>
      <c r="K34" s="21">
        <v>10000</v>
      </c>
      <c r="L34" s="11">
        <v>800</v>
      </c>
      <c r="M34" s="11">
        <v>8000000</v>
      </c>
    </row>
    <row r="35" spans="1:13" ht="45">
      <c r="A35" s="14"/>
      <c r="B35" s="157"/>
      <c r="C35" s="21" t="s">
        <v>143</v>
      </c>
      <c r="D35" s="21" t="s">
        <v>21</v>
      </c>
      <c r="E35" s="22" t="s">
        <v>22</v>
      </c>
      <c r="F35" s="22" t="s">
        <v>144</v>
      </c>
      <c r="G35" s="14"/>
      <c r="H35" s="21" t="s">
        <v>145</v>
      </c>
      <c r="I35" s="24">
        <v>31403902940061</v>
      </c>
      <c r="J35" s="11" t="s">
        <v>45</v>
      </c>
      <c r="K35" s="21">
        <v>1</v>
      </c>
      <c r="L35" s="11">
        <v>330000</v>
      </c>
      <c r="M35" s="11">
        <v>330000</v>
      </c>
    </row>
    <row r="36" spans="1:13" ht="30">
      <c r="A36" s="14"/>
      <c r="B36" s="157"/>
      <c r="C36" s="54" t="s">
        <v>143</v>
      </c>
      <c r="D36" s="21" t="s">
        <v>21</v>
      </c>
      <c r="E36" s="22" t="s">
        <v>22</v>
      </c>
      <c r="F36" s="22" t="s">
        <v>146</v>
      </c>
      <c r="G36" s="14"/>
      <c r="H36" s="21" t="s">
        <v>147</v>
      </c>
      <c r="I36" s="21">
        <v>305689364</v>
      </c>
      <c r="J36" s="11" t="s">
        <v>45</v>
      </c>
      <c r="K36" s="21">
        <v>1</v>
      </c>
      <c r="L36" s="11">
        <v>250000</v>
      </c>
      <c r="M36" s="11">
        <v>250000</v>
      </c>
    </row>
    <row r="37" spans="1:13" ht="45">
      <c r="A37" s="14"/>
      <c r="B37" s="157"/>
      <c r="C37" s="21" t="s">
        <v>148</v>
      </c>
      <c r="D37" s="21" t="s">
        <v>21</v>
      </c>
      <c r="E37" s="22" t="s">
        <v>22</v>
      </c>
      <c r="F37" s="22" t="s">
        <v>149</v>
      </c>
      <c r="G37" s="14"/>
      <c r="H37" s="21" t="s">
        <v>150</v>
      </c>
      <c r="I37" s="24">
        <v>42703650190036</v>
      </c>
      <c r="J37" s="11" t="s">
        <v>45</v>
      </c>
      <c r="K37" s="21">
        <v>3</v>
      </c>
      <c r="L37" s="11">
        <v>115000</v>
      </c>
      <c r="M37" s="11">
        <v>345000</v>
      </c>
    </row>
    <row r="38" spans="1:13" ht="30">
      <c r="A38" s="14"/>
      <c r="B38" s="157"/>
      <c r="C38" s="21" t="s">
        <v>151</v>
      </c>
      <c r="D38" s="21" t="s">
        <v>21</v>
      </c>
      <c r="E38" s="22" t="s">
        <v>22</v>
      </c>
      <c r="F38" s="22" t="s">
        <v>152</v>
      </c>
      <c r="G38" s="14"/>
      <c r="H38" s="21" t="s">
        <v>153</v>
      </c>
      <c r="I38" s="21">
        <v>306338981</v>
      </c>
      <c r="J38" s="11" t="s">
        <v>45</v>
      </c>
      <c r="K38" s="21">
        <v>50</v>
      </c>
      <c r="L38" s="11">
        <v>13333</v>
      </c>
      <c r="M38" s="11">
        <v>666650</v>
      </c>
    </row>
    <row r="39" spans="1:13" ht="30">
      <c r="A39" s="14"/>
      <c r="B39" s="157"/>
      <c r="C39" s="21" t="s">
        <v>154</v>
      </c>
      <c r="D39" s="21" t="s">
        <v>21</v>
      </c>
      <c r="E39" s="21" t="s">
        <v>155</v>
      </c>
      <c r="F39" s="22" t="s">
        <v>156</v>
      </c>
      <c r="G39" s="14"/>
      <c r="H39" s="21" t="s">
        <v>157</v>
      </c>
      <c r="I39" s="21">
        <v>308826594</v>
      </c>
      <c r="J39" s="11" t="s">
        <v>45</v>
      </c>
      <c r="K39" s="21">
        <v>1</v>
      </c>
      <c r="L39" s="11">
        <v>1798000</v>
      </c>
      <c r="M39" s="11">
        <v>1798000</v>
      </c>
    </row>
    <row r="40" spans="1:13" ht="30">
      <c r="A40" s="14"/>
      <c r="B40" s="157"/>
      <c r="C40" s="21" t="s">
        <v>158</v>
      </c>
      <c r="D40" s="21" t="s">
        <v>21</v>
      </c>
      <c r="E40" s="21" t="s">
        <v>155</v>
      </c>
      <c r="F40" s="22" t="s">
        <v>159</v>
      </c>
      <c r="G40" s="14"/>
      <c r="H40" s="21" t="s">
        <v>160</v>
      </c>
      <c r="I40" s="24">
        <v>31310831110035</v>
      </c>
      <c r="J40" s="11" t="s">
        <v>45</v>
      </c>
      <c r="K40" s="21">
        <v>1</v>
      </c>
      <c r="L40" s="11">
        <v>3330000</v>
      </c>
      <c r="M40" s="11">
        <v>3330000</v>
      </c>
    </row>
    <row r="41" spans="1:13" ht="30">
      <c r="A41" s="14"/>
      <c r="B41" s="157"/>
      <c r="C41" s="21" t="s">
        <v>161</v>
      </c>
      <c r="D41" s="21" t="s">
        <v>21</v>
      </c>
      <c r="E41" s="21" t="s">
        <v>155</v>
      </c>
      <c r="F41" s="22" t="s">
        <v>162</v>
      </c>
      <c r="G41" s="14"/>
      <c r="H41" s="21" t="s">
        <v>160</v>
      </c>
      <c r="I41" s="24">
        <v>31310831110035</v>
      </c>
      <c r="J41" s="11" t="s">
        <v>45</v>
      </c>
      <c r="K41" s="21">
        <v>1</v>
      </c>
      <c r="L41" s="11">
        <v>2592000</v>
      </c>
      <c r="M41" s="11">
        <v>2592000</v>
      </c>
    </row>
    <row r="42" spans="1:13" ht="30">
      <c r="A42" s="14"/>
      <c r="B42" s="157"/>
      <c r="C42" s="21" t="s">
        <v>163</v>
      </c>
      <c r="D42" s="21" t="s">
        <v>21</v>
      </c>
      <c r="E42" s="21" t="s">
        <v>155</v>
      </c>
      <c r="F42" s="22" t="s">
        <v>164</v>
      </c>
      <c r="G42" s="14"/>
      <c r="H42" s="21" t="s">
        <v>165</v>
      </c>
      <c r="I42" s="21">
        <v>308952677</v>
      </c>
      <c r="J42" s="11" t="s">
        <v>45</v>
      </c>
      <c r="K42" s="21">
        <v>1</v>
      </c>
      <c r="L42" s="11">
        <v>4060000</v>
      </c>
      <c r="M42" s="11">
        <v>4060000</v>
      </c>
    </row>
    <row r="43" spans="1:13" ht="30">
      <c r="A43" s="14"/>
      <c r="B43" s="157"/>
      <c r="C43" s="21" t="s">
        <v>166</v>
      </c>
      <c r="D43" s="21" t="s">
        <v>21</v>
      </c>
      <c r="E43" s="21" t="s">
        <v>167</v>
      </c>
      <c r="F43" s="22" t="s">
        <v>168</v>
      </c>
      <c r="G43" s="14"/>
      <c r="H43" s="21" t="s">
        <v>169</v>
      </c>
      <c r="I43" s="21">
        <v>202099756</v>
      </c>
      <c r="J43" s="11" t="s">
        <v>45</v>
      </c>
      <c r="K43" s="21">
        <v>1</v>
      </c>
      <c r="L43" s="11">
        <v>6407400</v>
      </c>
      <c r="M43" s="11">
        <v>6407400</v>
      </c>
    </row>
    <row r="44" spans="1:13" ht="30">
      <c r="A44" s="14"/>
      <c r="B44" s="157"/>
      <c r="C44" s="21" t="s">
        <v>170</v>
      </c>
      <c r="D44" s="21" t="s">
        <v>21</v>
      </c>
      <c r="E44" s="21" t="s">
        <v>120</v>
      </c>
      <c r="F44" s="22" t="s">
        <v>171</v>
      </c>
      <c r="G44" s="14"/>
      <c r="H44" s="21" t="s">
        <v>172</v>
      </c>
      <c r="I44" s="21">
        <v>303167264</v>
      </c>
      <c r="J44" s="11" t="s">
        <v>45</v>
      </c>
      <c r="K44" s="21">
        <v>1</v>
      </c>
      <c r="L44" s="11">
        <v>115000000</v>
      </c>
      <c r="M44" s="11">
        <v>115000000</v>
      </c>
    </row>
    <row r="45" spans="1:13" ht="30">
      <c r="A45" s="14"/>
      <c r="B45" s="157"/>
      <c r="C45" s="21" t="s">
        <v>173</v>
      </c>
      <c r="D45" s="21" t="s">
        <v>21</v>
      </c>
      <c r="E45" s="22" t="s">
        <v>22</v>
      </c>
      <c r="F45" s="22" t="s">
        <v>174</v>
      </c>
      <c r="G45" s="14"/>
      <c r="H45" s="21" t="s">
        <v>175</v>
      </c>
      <c r="I45" s="21">
        <v>308515318</v>
      </c>
      <c r="J45" s="11" t="s">
        <v>45</v>
      </c>
      <c r="K45" s="21">
        <v>50</v>
      </c>
      <c r="L45" s="11">
        <v>3500</v>
      </c>
      <c r="M45" s="11">
        <v>175000</v>
      </c>
    </row>
    <row r="46" spans="1:13" ht="30">
      <c r="A46" s="14"/>
      <c r="B46" s="157"/>
      <c r="C46" s="21" t="s">
        <v>176</v>
      </c>
      <c r="D46" s="21" t="s">
        <v>21</v>
      </c>
      <c r="E46" s="21" t="s">
        <v>23</v>
      </c>
      <c r="F46" s="22" t="s">
        <v>177</v>
      </c>
      <c r="G46" s="14"/>
      <c r="H46" s="21" t="s">
        <v>178</v>
      </c>
      <c r="I46" s="21">
        <v>303319169</v>
      </c>
      <c r="J46" s="11" t="s">
        <v>45</v>
      </c>
      <c r="K46" s="21">
        <v>1750</v>
      </c>
      <c r="L46" s="11">
        <v>4000</v>
      </c>
      <c r="M46" s="11">
        <v>7000000</v>
      </c>
    </row>
    <row r="47" spans="1:13" ht="30">
      <c r="A47" s="14"/>
      <c r="B47" s="157"/>
      <c r="C47" s="21" t="s">
        <v>179</v>
      </c>
      <c r="D47" s="21" t="s">
        <v>21</v>
      </c>
      <c r="E47" s="21" t="s">
        <v>155</v>
      </c>
      <c r="F47" s="22" t="s">
        <v>180</v>
      </c>
      <c r="G47" s="14"/>
      <c r="H47" s="21" t="s">
        <v>181</v>
      </c>
      <c r="I47" s="21">
        <v>308509814</v>
      </c>
      <c r="J47" s="11" t="s">
        <v>45</v>
      </c>
      <c r="K47" s="21">
        <v>1</v>
      </c>
      <c r="L47" s="11">
        <v>1512000</v>
      </c>
      <c r="M47" s="11">
        <v>1512000</v>
      </c>
    </row>
    <row r="48" spans="1:13" ht="30">
      <c r="A48" s="14"/>
      <c r="B48" s="157"/>
      <c r="C48" s="21" t="s">
        <v>182</v>
      </c>
      <c r="D48" s="21" t="s">
        <v>21</v>
      </c>
      <c r="E48" s="21" t="s">
        <v>183</v>
      </c>
      <c r="F48" s="22" t="s">
        <v>184</v>
      </c>
      <c r="G48" s="14"/>
      <c r="H48" s="21" t="s">
        <v>185</v>
      </c>
      <c r="I48" s="21">
        <v>200796334</v>
      </c>
      <c r="J48" s="11" t="s">
        <v>45</v>
      </c>
      <c r="K48" s="21"/>
      <c r="L48" s="11" t="s">
        <v>186</v>
      </c>
      <c r="M48" s="11" t="s">
        <v>186</v>
      </c>
    </row>
    <row r="49" spans="1:13" ht="30">
      <c r="A49" s="14"/>
      <c r="B49" s="157"/>
      <c r="C49" s="21" t="s">
        <v>187</v>
      </c>
      <c r="D49" s="21" t="s">
        <v>21</v>
      </c>
      <c r="E49" s="21" t="s">
        <v>22</v>
      </c>
      <c r="F49" s="22" t="s">
        <v>188</v>
      </c>
      <c r="G49" s="14"/>
      <c r="H49" s="21" t="s">
        <v>189</v>
      </c>
      <c r="I49" s="21">
        <v>307027086</v>
      </c>
      <c r="J49" s="11" t="s">
        <v>45</v>
      </c>
      <c r="K49" s="21">
        <v>10</v>
      </c>
      <c r="L49" s="11">
        <v>39393</v>
      </c>
      <c r="M49" s="11">
        <v>393930</v>
      </c>
    </row>
    <row r="50" spans="1:13" ht="30">
      <c r="A50" s="14"/>
      <c r="B50" s="157"/>
      <c r="C50" s="21" t="s">
        <v>190</v>
      </c>
      <c r="D50" s="21" t="s">
        <v>21</v>
      </c>
      <c r="E50" s="21" t="s">
        <v>155</v>
      </c>
      <c r="F50" s="22" t="s">
        <v>191</v>
      </c>
      <c r="G50" s="14"/>
      <c r="H50" s="21" t="s">
        <v>192</v>
      </c>
      <c r="I50" s="21">
        <v>305743511</v>
      </c>
      <c r="J50" s="11" t="s">
        <v>45</v>
      </c>
      <c r="K50" s="21"/>
      <c r="L50" s="11">
        <v>217000</v>
      </c>
      <c r="M50" s="11">
        <v>217000</v>
      </c>
    </row>
    <row r="51" spans="1:13" ht="30">
      <c r="A51" s="14"/>
      <c r="B51" s="157"/>
      <c r="C51" s="21" t="s">
        <v>193</v>
      </c>
      <c r="D51" s="21" t="s">
        <v>21</v>
      </c>
      <c r="E51" s="21" t="s">
        <v>155</v>
      </c>
      <c r="F51" s="22" t="s">
        <v>194</v>
      </c>
      <c r="G51" s="14"/>
      <c r="H51" s="21" t="s">
        <v>195</v>
      </c>
      <c r="I51" s="21">
        <v>305696278</v>
      </c>
      <c r="J51" s="11" t="s">
        <v>45</v>
      </c>
      <c r="K51" s="21"/>
      <c r="L51" s="11">
        <v>760000</v>
      </c>
      <c r="M51" s="11">
        <v>760000</v>
      </c>
    </row>
    <row r="52" spans="1:13" ht="30">
      <c r="A52" s="14"/>
      <c r="B52" s="157"/>
      <c r="C52" s="21" t="s">
        <v>196</v>
      </c>
      <c r="D52" s="21" t="s">
        <v>21</v>
      </c>
      <c r="E52" s="21" t="s">
        <v>155</v>
      </c>
      <c r="F52" s="22" t="s">
        <v>197</v>
      </c>
      <c r="G52" s="14"/>
      <c r="H52" s="21" t="s">
        <v>198</v>
      </c>
      <c r="I52" s="21">
        <v>307146381</v>
      </c>
      <c r="J52" s="11" t="s">
        <v>45</v>
      </c>
      <c r="K52" s="21"/>
      <c r="L52" s="11">
        <v>806000</v>
      </c>
      <c r="M52" s="11">
        <v>806000</v>
      </c>
    </row>
    <row r="53" spans="1:13" ht="30">
      <c r="A53" s="14"/>
      <c r="B53" s="157"/>
      <c r="C53" s="21" t="s">
        <v>193</v>
      </c>
      <c r="D53" s="21" t="s">
        <v>21</v>
      </c>
      <c r="E53" s="21" t="s">
        <v>155</v>
      </c>
      <c r="F53" s="22" t="s">
        <v>199</v>
      </c>
      <c r="G53" s="14"/>
      <c r="H53" s="21" t="s">
        <v>198</v>
      </c>
      <c r="I53" s="21">
        <v>307146381</v>
      </c>
      <c r="J53" s="11" t="s">
        <v>45</v>
      </c>
      <c r="K53" s="21"/>
      <c r="L53" s="11">
        <v>828000</v>
      </c>
      <c r="M53" s="11">
        <v>828000</v>
      </c>
    </row>
    <row r="54" spans="1:13" ht="30">
      <c r="A54" s="14"/>
      <c r="B54" s="157"/>
      <c r="C54" s="21" t="s">
        <v>54</v>
      </c>
      <c r="D54" s="21" t="s">
        <v>21</v>
      </c>
      <c r="E54" s="21" t="s">
        <v>22</v>
      </c>
      <c r="F54" s="22" t="s">
        <v>200</v>
      </c>
      <c r="G54" s="14"/>
      <c r="H54" s="21" t="s">
        <v>67</v>
      </c>
      <c r="I54" s="21">
        <v>205040829</v>
      </c>
      <c r="J54" s="11" t="s">
        <v>45</v>
      </c>
      <c r="K54" s="21">
        <v>190</v>
      </c>
      <c r="L54" s="11">
        <v>49948</v>
      </c>
      <c r="M54" s="11">
        <v>9490120</v>
      </c>
    </row>
    <row r="55" spans="1:13" ht="30">
      <c r="A55" s="14"/>
      <c r="B55" s="157"/>
      <c r="C55" s="21" t="s">
        <v>201</v>
      </c>
      <c r="D55" s="21" t="s">
        <v>21</v>
      </c>
      <c r="E55" s="21" t="s">
        <v>22</v>
      </c>
      <c r="F55" s="22" t="s">
        <v>202</v>
      </c>
      <c r="G55" s="14"/>
      <c r="H55" s="21" t="s">
        <v>203</v>
      </c>
      <c r="I55" s="21">
        <v>308845137</v>
      </c>
      <c r="J55" s="11" t="s">
        <v>45</v>
      </c>
      <c r="K55" s="21">
        <v>50</v>
      </c>
      <c r="L55" s="11">
        <v>16900</v>
      </c>
      <c r="M55" s="11">
        <v>845000</v>
      </c>
    </row>
    <row r="56" spans="1:13" ht="30">
      <c r="A56" s="14"/>
      <c r="B56" s="157"/>
      <c r="C56" s="21" t="s">
        <v>204</v>
      </c>
      <c r="D56" s="21" t="s">
        <v>21</v>
      </c>
      <c r="E56" s="21" t="s">
        <v>22</v>
      </c>
      <c r="F56" s="22" t="s">
        <v>205</v>
      </c>
      <c r="G56" s="14"/>
      <c r="H56" s="21" t="s">
        <v>206</v>
      </c>
      <c r="I56" s="21">
        <v>309306434</v>
      </c>
      <c r="J56" s="11" t="s">
        <v>45</v>
      </c>
      <c r="K56" s="21">
        <v>10</v>
      </c>
      <c r="L56" s="11">
        <v>134600</v>
      </c>
      <c r="M56" s="11">
        <v>1346000</v>
      </c>
    </row>
    <row r="57" spans="1:13" ht="30">
      <c r="A57" s="14"/>
      <c r="B57" s="155" t="s">
        <v>214</v>
      </c>
      <c r="C57" s="55" t="s">
        <v>217</v>
      </c>
      <c r="D57" s="21" t="s">
        <v>218</v>
      </c>
      <c r="E57" s="21" t="s">
        <v>22</v>
      </c>
      <c r="F57" s="56" t="s">
        <v>219</v>
      </c>
      <c r="H57" s="21" t="s">
        <v>220</v>
      </c>
      <c r="I57" s="21">
        <v>305921654</v>
      </c>
      <c r="J57" s="11" t="s">
        <v>45</v>
      </c>
      <c r="K57" s="21">
        <v>1</v>
      </c>
      <c r="L57" s="11">
        <v>312000</v>
      </c>
      <c r="M57" s="11">
        <v>312000</v>
      </c>
    </row>
    <row r="58" spans="1:13" ht="30">
      <c r="A58" s="14"/>
      <c r="B58" s="157"/>
      <c r="C58" s="55" t="s">
        <v>221</v>
      </c>
      <c r="D58" s="21" t="s">
        <v>21</v>
      </c>
      <c r="E58" s="21" t="s">
        <v>22</v>
      </c>
      <c r="F58" s="56" t="s">
        <v>222</v>
      </c>
      <c r="H58" s="21" t="s">
        <v>223</v>
      </c>
      <c r="I58" s="21">
        <v>309290529</v>
      </c>
      <c r="J58" s="11" t="s">
        <v>45</v>
      </c>
      <c r="K58" s="21">
        <v>1</v>
      </c>
      <c r="L58" s="11">
        <v>1300000</v>
      </c>
      <c r="M58" s="11">
        <v>1300000</v>
      </c>
    </row>
    <row r="59" spans="1:13" ht="30">
      <c r="A59" s="14"/>
      <c r="B59" s="157"/>
      <c r="C59" s="55" t="s">
        <v>224</v>
      </c>
      <c r="D59" s="21" t="s">
        <v>21</v>
      </c>
      <c r="E59" s="21" t="s">
        <v>22</v>
      </c>
      <c r="F59" s="56" t="s">
        <v>225</v>
      </c>
      <c r="H59" s="21" t="s">
        <v>226</v>
      </c>
      <c r="I59" s="21">
        <v>306894560</v>
      </c>
      <c r="J59" s="11" t="s">
        <v>45</v>
      </c>
      <c r="K59" s="21">
        <v>1000</v>
      </c>
      <c r="L59" s="11">
        <v>6900</v>
      </c>
      <c r="M59" s="11">
        <v>6900000</v>
      </c>
    </row>
    <row r="60" spans="1:13" ht="30">
      <c r="A60" s="14"/>
      <c r="B60" s="157"/>
      <c r="C60" s="55" t="s">
        <v>227</v>
      </c>
      <c r="D60" s="21" t="s">
        <v>21</v>
      </c>
      <c r="E60" s="21" t="s">
        <v>22</v>
      </c>
      <c r="F60" s="56" t="s">
        <v>228</v>
      </c>
      <c r="H60" s="21" t="s">
        <v>226</v>
      </c>
      <c r="I60" s="21">
        <v>306894560</v>
      </c>
      <c r="J60" s="11" t="s">
        <v>45</v>
      </c>
      <c r="K60" s="21">
        <v>2000</v>
      </c>
      <c r="L60" s="11">
        <v>5750</v>
      </c>
      <c r="M60" s="11">
        <v>11500000</v>
      </c>
    </row>
    <row r="61" spans="1:13" ht="30">
      <c r="A61" s="14"/>
      <c r="B61" s="157"/>
      <c r="C61" s="55" t="s">
        <v>229</v>
      </c>
      <c r="D61" s="21" t="s">
        <v>218</v>
      </c>
      <c r="E61" s="21" t="s">
        <v>22</v>
      </c>
      <c r="F61" s="57" t="s">
        <v>230</v>
      </c>
      <c r="H61" s="21" t="s">
        <v>231</v>
      </c>
      <c r="I61" s="21">
        <v>202934279</v>
      </c>
      <c r="J61" s="11" t="s">
        <v>45</v>
      </c>
      <c r="K61" s="21">
        <v>1</v>
      </c>
      <c r="L61" s="11">
        <v>4190000</v>
      </c>
      <c r="M61" s="11">
        <v>4190000</v>
      </c>
    </row>
    <row r="62" spans="1:13" ht="75">
      <c r="A62" s="14"/>
      <c r="B62" s="157"/>
      <c r="C62" s="58" t="s">
        <v>232</v>
      </c>
      <c r="D62" s="21" t="s">
        <v>21</v>
      </c>
      <c r="E62" s="21" t="s">
        <v>120</v>
      </c>
      <c r="F62" s="57" t="s">
        <v>233</v>
      </c>
      <c r="H62" s="21" t="s">
        <v>234</v>
      </c>
      <c r="I62" s="21">
        <v>307735796</v>
      </c>
      <c r="J62" s="11" t="s">
        <v>45</v>
      </c>
      <c r="K62" s="59">
        <v>39</v>
      </c>
      <c r="L62" s="60">
        <v>2516666.6666666665</v>
      </c>
      <c r="M62" s="60">
        <v>98150000</v>
      </c>
    </row>
    <row r="63" spans="1:13" ht="30">
      <c r="A63" s="14"/>
      <c r="B63" s="157"/>
      <c r="C63" s="55" t="s">
        <v>235</v>
      </c>
      <c r="D63" s="21" t="s">
        <v>21</v>
      </c>
      <c r="E63" s="21" t="s">
        <v>22</v>
      </c>
      <c r="F63" s="57" t="s">
        <v>236</v>
      </c>
      <c r="H63" s="21" t="s">
        <v>237</v>
      </c>
      <c r="I63" s="21">
        <v>308208801</v>
      </c>
      <c r="J63" s="11" t="s">
        <v>45</v>
      </c>
      <c r="K63" s="21">
        <v>1</v>
      </c>
      <c r="L63" s="11">
        <v>697000</v>
      </c>
      <c r="M63" s="11">
        <v>697000</v>
      </c>
    </row>
    <row r="64" spans="1:13" ht="30">
      <c r="A64" s="14"/>
      <c r="B64" s="156"/>
      <c r="C64" s="55" t="s">
        <v>238</v>
      </c>
      <c r="D64" s="59" t="s">
        <v>21</v>
      </c>
      <c r="E64" s="59" t="s">
        <v>22</v>
      </c>
      <c r="F64" s="57" t="s">
        <v>239</v>
      </c>
      <c r="H64" s="59" t="s">
        <v>240</v>
      </c>
      <c r="I64" s="95">
        <v>30401871800145</v>
      </c>
      <c r="J64" s="60" t="s">
        <v>45</v>
      </c>
      <c r="K64" s="59">
        <v>25</v>
      </c>
      <c r="L64" s="60">
        <v>149999</v>
      </c>
      <c r="M64" s="60">
        <v>3749975</v>
      </c>
    </row>
    <row r="65" spans="1:13" ht="60">
      <c r="A65" s="14"/>
      <c r="B65" s="155" t="s">
        <v>530</v>
      </c>
      <c r="C65" s="94" t="s">
        <v>386</v>
      </c>
      <c r="D65" s="21" t="s">
        <v>218</v>
      </c>
      <c r="E65" s="21" t="s">
        <v>22</v>
      </c>
      <c r="F65" s="22" t="s">
        <v>467</v>
      </c>
      <c r="G65" s="14"/>
      <c r="H65" s="94" t="s">
        <v>431</v>
      </c>
      <c r="I65" s="95">
        <v>31203976520024</v>
      </c>
      <c r="J65" s="60" t="s">
        <v>45</v>
      </c>
      <c r="K65" s="21">
        <v>3</v>
      </c>
      <c r="L65" s="11">
        <v>110000</v>
      </c>
      <c r="M65" s="97">
        <v>330000</v>
      </c>
    </row>
    <row r="66" spans="1:13" ht="30">
      <c r="A66" s="14"/>
      <c r="B66" s="157"/>
      <c r="C66" s="94" t="s">
        <v>386</v>
      </c>
      <c r="D66" s="21" t="s">
        <v>218</v>
      </c>
      <c r="E66" s="21" t="s">
        <v>22</v>
      </c>
      <c r="F66" s="22" t="s">
        <v>468</v>
      </c>
      <c r="G66" s="14"/>
      <c r="H66" s="94" t="s">
        <v>432</v>
      </c>
      <c r="I66" s="95">
        <v>41509890191544</v>
      </c>
      <c r="J66" s="60" t="s">
        <v>45</v>
      </c>
      <c r="K66" s="21">
        <v>3</v>
      </c>
      <c r="L66" s="11">
        <v>87000</v>
      </c>
      <c r="M66" s="97">
        <v>261000</v>
      </c>
    </row>
    <row r="67" spans="1:13" ht="30">
      <c r="A67" s="14"/>
      <c r="B67" s="157"/>
      <c r="C67" s="94" t="s">
        <v>387</v>
      </c>
      <c r="D67" s="21" t="s">
        <v>21</v>
      </c>
      <c r="E67" s="21" t="s">
        <v>22</v>
      </c>
      <c r="F67" s="57" t="s">
        <v>470</v>
      </c>
      <c r="G67" s="14"/>
      <c r="H67" s="94" t="s">
        <v>433</v>
      </c>
      <c r="I67" s="95">
        <v>306089114</v>
      </c>
      <c r="J67" s="60" t="s">
        <v>45</v>
      </c>
      <c r="K67" s="21">
        <v>200</v>
      </c>
      <c r="L67" s="11">
        <v>13000</v>
      </c>
      <c r="M67" s="97">
        <v>2600000</v>
      </c>
    </row>
    <row r="68" spans="1:13" ht="30">
      <c r="A68" s="14"/>
      <c r="B68" s="157"/>
      <c r="C68" s="94" t="s">
        <v>388</v>
      </c>
      <c r="D68" s="21" t="s">
        <v>21</v>
      </c>
      <c r="E68" s="21" t="s">
        <v>22</v>
      </c>
      <c r="F68" s="57" t="s">
        <v>469</v>
      </c>
      <c r="G68" s="14"/>
      <c r="H68" s="94" t="s">
        <v>433</v>
      </c>
      <c r="I68" s="95">
        <v>306089114</v>
      </c>
      <c r="J68" s="60" t="s">
        <v>45</v>
      </c>
      <c r="K68" s="21">
        <v>40</v>
      </c>
      <c r="L68" s="11">
        <v>12000</v>
      </c>
      <c r="M68" s="97">
        <v>480000</v>
      </c>
    </row>
    <row r="69" spans="1:13" ht="45">
      <c r="A69" s="14"/>
      <c r="B69" s="157"/>
      <c r="C69" s="94" t="s">
        <v>389</v>
      </c>
      <c r="D69" s="21" t="s">
        <v>21</v>
      </c>
      <c r="E69" s="21" t="s">
        <v>22</v>
      </c>
      <c r="F69" s="57" t="s">
        <v>471</v>
      </c>
      <c r="G69" s="14"/>
      <c r="H69" s="94" t="s">
        <v>434</v>
      </c>
      <c r="I69" s="95">
        <v>306365902</v>
      </c>
      <c r="J69" s="60" t="s">
        <v>45</v>
      </c>
      <c r="K69" s="21">
        <v>100</v>
      </c>
      <c r="L69" s="11">
        <v>5950</v>
      </c>
      <c r="M69" s="97">
        <v>595000</v>
      </c>
    </row>
    <row r="70" spans="1:13" ht="30">
      <c r="A70" s="14"/>
      <c r="B70" s="157"/>
      <c r="C70" s="94" t="s">
        <v>390</v>
      </c>
      <c r="D70" s="21" t="s">
        <v>21</v>
      </c>
      <c r="E70" s="21" t="s">
        <v>22</v>
      </c>
      <c r="F70" s="57" t="s">
        <v>472</v>
      </c>
      <c r="G70" s="14"/>
      <c r="H70" s="94" t="s">
        <v>435</v>
      </c>
      <c r="I70" s="95">
        <v>305000408</v>
      </c>
      <c r="J70" s="60" t="s">
        <v>45</v>
      </c>
      <c r="K70" s="21">
        <v>10</v>
      </c>
      <c r="L70" s="11">
        <v>60000</v>
      </c>
      <c r="M70" s="97">
        <v>600000</v>
      </c>
    </row>
    <row r="71" spans="1:13" ht="30">
      <c r="A71" s="14"/>
      <c r="B71" s="157"/>
      <c r="C71" s="94" t="s">
        <v>389</v>
      </c>
      <c r="D71" s="21" t="s">
        <v>21</v>
      </c>
      <c r="E71" s="21" t="s">
        <v>22</v>
      </c>
      <c r="F71" s="57" t="s">
        <v>473</v>
      </c>
      <c r="G71" s="14"/>
      <c r="H71" s="94" t="s">
        <v>436</v>
      </c>
      <c r="I71" s="95">
        <v>32701520580014</v>
      </c>
      <c r="J71" s="60" t="s">
        <v>45</v>
      </c>
      <c r="K71" s="21">
        <v>100</v>
      </c>
      <c r="L71" s="11">
        <v>6998</v>
      </c>
      <c r="M71" s="97">
        <v>699800</v>
      </c>
    </row>
    <row r="72" spans="1:13" ht="30">
      <c r="A72" s="14"/>
      <c r="B72" s="157"/>
      <c r="C72" s="94" t="s">
        <v>391</v>
      </c>
      <c r="D72" s="21" t="s">
        <v>21</v>
      </c>
      <c r="E72" s="21" t="s">
        <v>22</v>
      </c>
      <c r="F72" s="57" t="s">
        <v>474</v>
      </c>
      <c r="G72" s="14"/>
      <c r="H72" s="94" t="s">
        <v>437</v>
      </c>
      <c r="I72" s="95">
        <v>308965938</v>
      </c>
      <c r="J72" s="60" t="s">
        <v>45</v>
      </c>
      <c r="K72" s="21">
        <v>100</v>
      </c>
      <c r="L72" s="11">
        <v>3700</v>
      </c>
      <c r="M72" s="97">
        <v>370000</v>
      </c>
    </row>
    <row r="73" spans="1:13" ht="30">
      <c r="A73" s="14"/>
      <c r="B73" s="157"/>
      <c r="C73" s="94" t="s">
        <v>392</v>
      </c>
      <c r="D73" s="21" t="s">
        <v>218</v>
      </c>
      <c r="E73" s="21" t="s">
        <v>22</v>
      </c>
      <c r="F73" s="57" t="s">
        <v>475</v>
      </c>
      <c r="G73" s="14"/>
      <c r="H73" s="94" t="s">
        <v>438</v>
      </c>
      <c r="I73" s="95">
        <v>309529955</v>
      </c>
      <c r="J73" s="60" t="s">
        <v>45</v>
      </c>
      <c r="K73" s="21">
        <v>20</v>
      </c>
      <c r="L73" s="11">
        <v>33333</v>
      </c>
      <c r="M73" s="97">
        <v>666660</v>
      </c>
    </row>
    <row r="74" spans="1:13" ht="30">
      <c r="A74" s="14"/>
      <c r="B74" s="157"/>
      <c r="C74" s="94" t="s">
        <v>393</v>
      </c>
      <c r="D74" s="21" t="s">
        <v>218</v>
      </c>
      <c r="E74" s="21" t="s">
        <v>22</v>
      </c>
      <c r="F74" s="57" t="s">
        <v>476</v>
      </c>
      <c r="G74" s="14"/>
      <c r="H74" s="94" t="s">
        <v>438</v>
      </c>
      <c r="I74" s="95">
        <v>309529955</v>
      </c>
      <c r="J74" s="60" t="s">
        <v>45</v>
      </c>
      <c r="K74" s="21">
        <v>30</v>
      </c>
      <c r="L74" s="11">
        <v>21111</v>
      </c>
      <c r="M74" s="97">
        <v>633330</v>
      </c>
    </row>
    <row r="75" spans="1:13" ht="30">
      <c r="A75" s="14"/>
      <c r="B75" s="157"/>
      <c r="C75" s="94" t="s">
        <v>394</v>
      </c>
      <c r="D75" s="21" t="s">
        <v>218</v>
      </c>
      <c r="E75" s="21" t="s">
        <v>22</v>
      </c>
      <c r="F75" s="57" t="s">
        <v>477</v>
      </c>
      <c r="G75" s="14"/>
      <c r="H75" s="94" t="s">
        <v>439</v>
      </c>
      <c r="I75" s="95">
        <v>308300221</v>
      </c>
      <c r="J75" s="60" t="s">
        <v>45</v>
      </c>
      <c r="K75" s="21">
        <v>15</v>
      </c>
      <c r="L75" s="11">
        <v>77777</v>
      </c>
      <c r="M75" s="97">
        <v>1166655</v>
      </c>
    </row>
    <row r="76" spans="1:13" ht="45">
      <c r="A76" s="14"/>
      <c r="B76" s="157"/>
      <c r="C76" s="94" t="s">
        <v>395</v>
      </c>
      <c r="D76" s="21" t="s">
        <v>21</v>
      </c>
      <c r="E76" s="21" t="s">
        <v>22</v>
      </c>
      <c r="F76" s="57" t="s">
        <v>479</v>
      </c>
      <c r="G76" s="14"/>
      <c r="H76" s="94" t="s">
        <v>440</v>
      </c>
      <c r="I76" s="95">
        <v>205435493</v>
      </c>
      <c r="J76" s="60" t="s">
        <v>45</v>
      </c>
      <c r="K76" s="21">
        <v>58780</v>
      </c>
      <c r="L76" s="11">
        <v>1498</v>
      </c>
      <c r="M76" s="97">
        <v>93754100</v>
      </c>
    </row>
    <row r="77" spans="1:13" ht="45">
      <c r="A77" s="14"/>
      <c r="B77" s="157"/>
      <c r="C77" s="94" t="s">
        <v>396</v>
      </c>
      <c r="D77" s="21" t="s">
        <v>21</v>
      </c>
      <c r="E77" s="21" t="s">
        <v>22</v>
      </c>
      <c r="F77" s="57" t="s">
        <v>478</v>
      </c>
      <c r="G77" s="14"/>
      <c r="H77" s="94" t="s">
        <v>440</v>
      </c>
      <c r="I77" s="95">
        <v>205435493</v>
      </c>
      <c r="J77" s="60" t="s">
        <v>45</v>
      </c>
      <c r="K77" s="21">
        <v>11906</v>
      </c>
      <c r="L77" s="11">
        <v>1595</v>
      </c>
      <c r="M77" s="97">
        <v>17835188</v>
      </c>
    </row>
    <row r="78" spans="1:13" ht="30">
      <c r="A78" s="14"/>
      <c r="B78" s="157"/>
      <c r="C78" s="94" t="s">
        <v>397</v>
      </c>
      <c r="D78" s="21" t="s">
        <v>21</v>
      </c>
      <c r="E78" s="21" t="s">
        <v>120</v>
      </c>
      <c r="F78" s="57" t="s">
        <v>480</v>
      </c>
      <c r="G78" s="14"/>
      <c r="H78" s="94" t="s">
        <v>441</v>
      </c>
      <c r="I78" s="95">
        <v>201565304</v>
      </c>
      <c r="J78" s="60" t="s">
        <v>45</v>
      </c>
      <c r="K78" s="21">
        <v>65</v>
      </c>
      <c r="L78" s="11">
        <v>16000</v>
      </c>
      <c r="M78" s="97">
        <v>1040000</v>
      </c>
    </row>
    <row r="79" spans="1:13" ht="30">
      <c r="A79" s="14"/>
      <c r="B79" s="157"/>
      <c r="C79" s="94" t="s">
        <v>398</v>
      </c>
      <c r="D79" s="21" t="s">
        <v>21</v>
      </c>
      <c r="E79" s="21" t="s">
        <v>22</v>
      </c>
      <c r="F79" s="57" t="s">
        <v>481</v>
      </c>
      <c r="G79" s="14"/>
      <c r="H79" s="94" t="s">
        <v>442</v>
      </c>
      <c r="I79" s="95">
        <v>205040829</v>
      </c>
      <c r="J79" s="60" t="s">
        <v>45</v>
      </c>
      <c r="K79" s="21">
        <v>400</v>
      </c>
      <c r="L79" s="11">
        <v>49500</v>
      </c>
      <c r="M79" s="97">
        <v>19800000</v>
      </c>
    </row>
    <row r="80" spans="1:13" ht="30">
      <c r="A80" s="14"/>
      <c r="B80" s="157"/>
      <c r="C80" s="94" t="s">
        <v>399</v>
      </c>
      <c r="D80" s="21" t="s">
        <v>21</v>
      </c>
      <c r="E80" s="21" t="s">
        <v>22</v>
      </c>
      <c r="F80" s="57" t="s">
        <v>482</v>
      </c>
      <c r="G80" s="14"/>
      <c r="H80" s="94" t="s">
        <v>443</v>
      </c>
      <c r="I80" s="95">
        <v>306117781</v>
      </c>
      <c r="J80" s="60" t="s">
        <v>45</v>
      </c>
      <c r="K80" s="21">
        <v>200</v>
      </c>
      <c r="L80" s="11">
        <v>9999</v>
      </c>
      <c r="M80" s="97">
        <v>1999800</v>
      </c>
    </row>
    <row r="81" spans="1:13" ht="30">
      <c r="A81" s="14"/>
      <c r="B81" s="157"/>
      <c r="C81" s="94" t="s">
        <v>400</v>
      </c>
      <c r="D81" s="21" t="s">
        <v>21</v>
      </c>
      <c r="E81" s="21" t="s">
        <v>22</v>
      </c>
      <c r="F81" s="57" t="s">
        <v>483</v>
      </c>
      <c r="G81" s="14"/>
      <c r="H81" s="94" t="s">
        <v>444</v>
      </c>
      <c r="I81" s="95">
        <v>309555039</v>
      </c>
      <c r="J81" s="60" t="s">
        <v>45</v>
      </c>
      <c r="K81" s="21">
        <v>1</v>
      </c>
      <c r="L81" s="11" t="s">
        <v>466</v>
      </c>
      <c r="M81" s="97">
        <v>2222222</v>
      </c>
    </row>
    <row r="82" spans="1:13" ht="30">
      <c r="A82" s="14"/>
      <c r="B82" s="157"/>
      <c r="C82" s="94" t="s">
        <v>401</v>
      </c>
      <c r="D82" s="21" t="s">
        <v>21</v>
      </c>
      <c r="E82" s="21" t="s">
        <v>22</v>
      </c>
      <c r="F82" s="57" t="s">
        <v>484</v>
      </c>
      <c r="G82" s="14"/>
      <c r="H82" s="94" t="s">
        <v>445</v>
      </c>
      <c r="I82" s="95">
        <v>309601090</v>
      </c>
      <c r="J82" s="60" t="s">
        <v>45</v>
      </c>
      <c r="K82" s="21">
        <v>4</v>
      </c>
      <c r="L82" s="11">
        <f>9200000/4</f>
        <v>2300000</v>
      </c>
      <c r="M82" s="97">
        <v>9200000</v>
      </c>
    </row>
    <row r="83" spans="1:13" ht="30">
      <c r="A83" s="14"/>
      <c r="B83" s="157"/>
      <c r="C83" s="94" t="s">
        <v>402</v>
      </c>
      <c r="D83" s="21" t="s">
        <v>21</v>
      </c>
      <c r="E83" s="21" t="s">
        <v>22</v>
      </c>
      <c r="F83" s="57" t="s">
        <v>485</v>
      </c>
      <c r="G83" s="14"/>
      <c r="H83" s="94" t="s">
        <v>446</v>
      </c>
      <c r="I83" s="95">
        <v>308447703</v>
      </c>
      <c r="J83" s="103" t="s">
        <v>45</v>
      </c>
      <c r="K83" s="104">
        <v>200</v>
      </c>
      <c r="L83" s="31">
        <v>11300</v>
      </c>
      <c r="M83" s="97">
        <v>2260000</v>
      </c>
    </row>
    <row r="84" spans="1:13" ht="30">
      <c r="A84" s="14"/>
      <c r="B84" s="157"/>
      <c r="C84" s="94" t="s">
        <v>403</v>
      </c>
      <c r="D84" s="21" t="s">
        <v>21</v>
      </c>
      <c r="E84" s="21" t="s">
        <v>22</v>
      </c>
      <c r="F84" s="57" t="s">
        <v>486</v>
      </c>
      <c r="G84" s="14"/>
      <c r="H84" s="94" t="s">
        <v>447</v>
      </c>
      <c r="I84" s="95">
        <v>306097967</v>
      </c>
      <c r="J84" s="103" t="s">
        <v>45</v>
      </c>
      <c r="K84" s="104">
        <v>30</v>
      </c>
      <c r="L84" s="31">
        <v>13000</v>
      </c>
      <c r="M84" s="97">
        <v>390000</v>
      </c>
    </row>
    <row r="85" spans="1:13" ht="30">
      <c r="A85" s="14"/>
      <c r="B85" s="157"/>
      <c r="C85" s="94" t="s">
        <v>404</v>
      </c>
      <c r="D85" s="21" t="s">
        <v>21</v>
      </c>
      <c r="E85" s="21" t="s">
        <v>22</v>
      </c>
      <c r="F85" s="57" t="s">
        <v>487</v>
      </c>
      <c r="G85" s="14"/>
      <c r="H85" s="94" t="s">
        <v>448</v>
      </c>
      <c r="I85" s="95">
        <v>304696397</v>
      </c>
      <c r="J85" s="103" t="s">
        <v>45</v>
      </c>
      <c r="K85" s="104">
        <v>180</v>
      </c>
      <c r="L85" s="31">
        <v>40000</v>
      </c>
      <c r="M85" s="97">
        <v>7200000</v>
      </c>
    </row>
    <row r="86" spans="1:13" ht="30">
      <c r="A86" s="14"/>
      <c r="B86" s="157"/>
      <c r="C86" s="94" t="s">
        <v>405</v>
      </c>
      <c r="D86" s="21" t="s">
        <v>21</v>
      </c>
      <c r="E86" s="21" t="s">
        <v>22</v>
      </c>
      <c r="F86" s="57" t="s">
        <v>488</v>
      </c>
      <c r="G86" s="14"/>
      <c r="H86" s="94" t="s">
        <v>449</v>
      </c>
      <c r="I86" s="95">
        <v>41506725840013</v>
      </c>
      <c r="J86" s="103" t="s">
        <v>45</v>
      </c>
      <c r="K86" s="104">
        <v>500</v>
      </c>
      <c r="L86" s="31">
        <v>11850</v>
      </c>
      <c r="M86" s="97">
        <v>5925000</v>
      </c>
    </row>
    <row r="87" spans="1:13" ht="30">
      <c r="A87" s="14"/>
      <c r="B87" s="157"/>
      <c r="C87" s="94" t="s">
        <v>406</v>
      </c>
      <c r="D87" s="21" t="s">
        <v>21</v>
      </c>
      <c r="E87" s="21" t="s">
        <v>22</v>
      </c>
      <c r="F87" s="57" t="s">
        <v>489</v>
      </c>
      <c r="G87" s="14"/>
      <c r="H87" s="94" t="s">
        <v>450</v>
      </c>
      <c r="I87" s="95">
        <v>304337580</v>
      </c>
      <c r="J87" s="60" t="s">
        <v>45</v>
      </c>
      <c r="K87" s="21">
        <v>280</v>
      </c>
      <c r="L87" s="11">
        <v>159900</v>
      </c>
      <c r="M87" s="97">
        <v>44772000</v>
      </c>
    </row>
    <row r="88" spans="1:13" ht="45">
      <c r="A88" s="14"/>
      <c r="B88" s="157"/>
      <c r="C88" s="94" t="s">
        <v>491</v>
      </c>
      <c r="D88" s="21" t="s">
        <v>21</v>
      </c>
      <c r="E88" s="21" t="s">
        <v>22</v>
      </c>
      <c r="F88" s="57" t="s">
        <v>500</v>
      </c>
      <c r="G88" s="14"/>
      <c r="H88" s="94" t="s">
        <v>451</v>
      </c>
      <c r="I88" s="95">
        <v>307032746</v>
      </c>
      <c r="J88" s="60" t="s">
        <v>45</v>
      </c>
      <c r="K88" s="21">
        <v>2000</v>
      </c>
      <c r="L88" s="11">
        <v>5899</v>
      </c>
      <c r="M88" s="97">
        <v>11798000</v>
      </c>
    </row>
    <row r="89" spans="1:13" ht="60">
      <c r="A89" s="14"/>
      <c r="B89" s="157"/>
      <c r="C89" s="94" t="s">
        <v>407</v>
      </c>
      <c r="D89" s="21" t="s">
        <v>21</v>
      </c>
      <c r="E89" s="21" t="s">
        <v>155</v>
      </c>
      <c r="F89" s="57" t="s">
        <v>492</v>
      </c>
      <c r="G89" s="14"/>
      <c r="H89" s="94" t="s">
        <v>452</v>
      </c>
      <c r="I89" s="95">
        <v>50311016600030</v>
      </c>
      <c r="J89" s="60" t="s">
        <v>45</v>
      </c>
      <c r="K89" s="21"/>
      <c r="L89" s="11"/>
      <c r="M89" s="97">
        <v>1137600</v>
      </c>
    </row>
    <row r="90" spans="1:13" ht="30">
      <c r="A90" s="14"/>
      <c r="B90" s="157"/>
      <c r="C90" s="94" t="s">
        <v>408</v>
      </c>
      <c r="D90" s="21" t="s">
        <v>21</v>
      </c>
      <c r="E90" s="21" t="s">
        <v>22</v>
      </c>
      <c r="F90" s="57" t="s">
        <v>493</v>
      </c>
      <c r="G90" s="14"/>
      <c r="H90" s="94" t="s">
        <v>453</v>
      </c>
      <c r="I90" s="95">
        <v>305976902</v>
      </c>
      <c r="J90" s="60" t="s">
        <v>45</v>
      </c>
      <c r="K90" s="21">
        <v>2000</v>
      </c>
      <c r="L90" s="11">
        <v>69989</v>
      </c>
      <c r="M90" s="97">
        <v>139978000</v>
      </c>
    </row>
    <row r="91" spans="1:13" ht="45">
      <c r="A91" s="14"/>
      <c r="B91" s="157"/>
      <c r="C91" s="94" t="s">
        <v>409</v>
      </c>
      <c r="D91" s="21" t="s">
        <v>21</v>
      </c>
      <c r="E91" s="21" t="s">
        <v>22</v>
      </c>
      <c r="F91" s="57" t="s">
        <v>494</v>
      </c>
      <c r="G91" s="14"/>
      <c r="H91" s="94" t="s">
        <v>454</v>
      </c>
      <c r="I91" s="95">
        <v>304144925</v>
      </c>
      <c r="J91" s="60" t="s">
        <v>45</v>
      </c>
      <c r="K91" s="21">
        <v>500</v>
      </c>
      <c r="L91" s="11">
        <v>1265</v>
      </c>
      <c r="M91" s="97">
        <v>632500</v>
      </c>
    </row>
    <row r="92" spans="1:13" ht="30">
      <c r="A92" s="14"/>
      <c r="B92" s="157"/>
      <c r="C92" s="94" t="s">
        <v>410</v>
      </c>
      <c r="D92" s="21" t="s">
        <v>21</v>
      </c>
      <c r="E92" s="21" t="s">
        <v>22</v>
      </c>
      <c r="F92" s="57" t="s">
        <v>495</v>
      </c>
      <c r="G92" s="14"/>
      <c r="H92" s="94" t="s">
        <v>454</v>
      </c>
      <c r="I92" s="95">
        <v>304144925</v>
      </c>
      <c r="J92" s="60" t="s">
        <v>45</v>
      </c>
      <c r="K92" s="21">
        <v>900</v>
      </c>
      <c r="L92" s="11">
        <v>1430</v>
      </c>
      <c r="M92" s="97">
        <v>1287000</v>
      </c>
    </row>
    <row r="93" spans="1:13" ht="45">
      <c r="A93" s="14"/>
      <c r="B93" s="157"/>
      <c r="C93" s="94" t="s">
        <v>411</v>
      </c>
      <c r="D93" s="96" t="s">
        <v>218</v>
      </c>
      <c r="E93" s="21" t="s">
        <v>22</v>
      </c>
      <c r="F93" s="57" t="s">
        <v>496</v>
      </c>
      <c r="G93" s="14"/>
      <c r="H93" s="94" t="s">
        <v>455</v>
      </c>
      <c r="I93" s="95">
        <v>306982910</v>
      </c>
      <c r="J93" s="60" t="s">
        <v>45</v>
      </c>
      <c r="K93" s="21">
        <v>50</v>
      </c>
      <c r="L93" s="11">
        <v>14444</v>
      </c>
      <c r="M93" s="97">
        <v>722200</v>
      </c>
    </row>
    <row r="94" spans="1:13" ht="30">
      <c r="A94" s="14"/>
      <c r="B94" s="157"/>
      <c r="C94" s="94" t="s">
        <v>412</v>
      </c>
      <c r="D94" s="96" t="s">
        <v>218</v>
      </c>
      <c r="E94" s="21" t="s">
        <v>22</v>
      </c>
      <c r="F94" s="57" t="s">
        <v>497</v>
      </c>
      <c r="G94" s="14"/>
      <c r="H94" s="94" t="s">
        <v>226</v>
      </c>
      <c r="I94" s="95">
        <v>306894560</v>
      </c>
      <c r="J94" s="60" t="s">
        <v>45</v>
      </c>
      <c r="K94" s="21">
        <v>100</v>
      </c>
      <c r="L94" s="11">
        <v>10925</v>
      </c>
      <c r="M94" s="97">
        <v>1092500</v>
      </c>
    </row>
    <row r="95" spans="1:13" ht="45">
      <c r="A95" s="14"/>
      <c r="B95" s="157"/>
      <c r="C95" s="94" t="s">
        <v>413</v>
      </c>
      <c r="D95" s="96" t="s">
        <v>218</v>
      </c>
      <c r="E95" s="21" t="s">
        <v>22</v>
      </c>
      <c r="F95" s="57" t="s">
        <v>498</v>
      </c>
      <c r="G95" s="14"/>
      <c r="H95" s="94" t="s">
        <v>434</v>
      </c>
      <c r="I95" s="95">
        <v>306365902</v>
      </c>
      <c r="J95" s="60" t="s">
        <v>45</v>
      </c>
      <c r="K95" s="21">
        <v>25</v>
      </c>
      <c r="L95" s="11">
        <v>15600</v>
      </c>
      <c r="M95" s="97">
        <v>390000</v>
      </c>
    </row>
    <row r="96" spans="1:13" ht="30">
      <c r="A96" s="14"/>
      <c r="B96" s="157"/>
      <c r="C96" s="94" t="s">
        <v>414</v>
      </c>
      <c r="D96" s="96" t="s">
        <v>218</v>
      </c>
      <c r="E96" s="21" t="s">
        <v>22</v>
      </c>
      <c r="F96" s="57" t="s">
        <v>499</v>
      </c>
      <c r="G96" s="14"/>
      <c r="H96" s="94" t="s">
        <v>456</v>
      </c>
      <c r="I96" s="95">
        <v>305275864</v>
      </c>
      <c r="J96" s="60" t="s">
        <v>45</v>
      </c>
      <c r="K96" s="21">
        <v>100</v>
      </c>
      <c r="L96" s="11">
        <v>4500</v>
      </c>
      <c r="M96" s="97">
        <v>450000</v>
      </c>
    </row>
    <row r="97" spans="1:13" ht="30">
      <c r="A97" s="14"/>
      <c r="B97" s="157"/>
      <c r="C97" s="94" t="s">
        <v>415</v>
      </c>
      <c r="D97" s="21" t="s">
        <v>21</v>
      </c>
      <c r="E97" s="21" t="s">
        <v>22</v>
      </c>
      <c r="F97" s="57" t="s">
        <v>490</v>
      </c>
      <c r="G97" s="14"/>
      <c r="H97" s="94" t="s">
        <v>451</v>
      </c>
      <c r="I97" s="95">
        <v>307032746</v>
      </c>
      <c r="J97" s="60" t="s">
        <v>45</v>
      </c>
      <c r="K97" s="21">
        <v>2000</v>
      </c>
      <c r="L97" s="11">
        <v>5899</v>
      </c>
      <c r="M97" s="97">
        <v>2307312</v>
      </c>
    </row>
    <row r="98" spans="1:13" ht="45">
      <c r="A98" s="14"/>
      <c r="B98" s="157"/>
      <c r="C98" s="94" t="s">
        <v>416</v>
      </c>
      <c r="D98" s="96" t="s">
        <v>218</v>
      </c>
      <c r="E98" s="21" t="s">
        <v>22</v>
      </c>
      <c r="F98" s="57" t="s">
        <v>502</v>
      </c>
      <c r="G98" s="14"/>
      <c r="H98" s="94" t="s">
        <v>457</v>
      </c>
      <c r="I98" s="95">
        <v>305953733</v>
      </c>
      <c r="J98" s="60" t="s">
        <v>45</v>
      </c>
      <c r="K98" s="21">
        <v>20</v>
      </c>
      <c r="L98" s="11">
        <v>6700</v>
      </c>
      <c r="M98" s="97">
        <v>134000</v>
      </c>
    </row>
    <row r="99" spans="1:13" ht="30">
      <c r="A99" s="14"/>
      <c r="B99" s="157"/>
      <c r="C99" s="94" t="s">
        <v>417</v>
      </c>
      <c r="D99" s="96" t="s">
        <v>218</v>
      </c>
      <c r="E99" s="21" t="s">
        <v>22</v>
      </c>
      <c r="F99" s="57" t="s">
        <v>501</v>
      </c>
      <c r="G99" s="14"/>
      <c r="H99" s="94" t="s">
        <v>457</v>
      </c>
      <c r="I99" s="95">
        <v>305953733</v>
      </c>
      <c r="J99" s="60" t="s">
        <v>45</v>
      </c>
      <c r="K99" s="21">
        <v>20</v>
      </c>
      <c r="L99" s="11">
        <v>16000</v>
      </c>
      <c r="M99" s="97">
        <v>320000</v>
      </c>
    </row>
    <row r="100" spans="1:13" ht="30">
      <c r="A100" s="14"/>
      <c r="B100" s="157"/>
      <c r="C100" s="94" t="s">
        <v>418</v>
      </c>
      <c r="D100" s="96" t="s">
        <v>218</v>
      </c>
      <c r="E100" s="21" t="s">
        <v>22</v>
      </c>
      <c r="F100" s="57" t="s">
        <v>503</v>
      </c>
      <c r="G100" s="14"/>
      <c r="H100" s="94" t="s">
        <v>458</v>
      </c>
      <c r="I100" s="95">
        <v>303055063</v>
      </c>
      <c r="J100" s="60" t="s">
        <v>45</v>
      </c>
      <c r="K100" s="21">
        <v>50</v>
      </c>
      <c r="L100" s="11">
        <v>2875</v>
      </c>
      <c r="M100" s="97">
        <v>143750</v>
      </c>
    </row>
    <row r="101" spans="1:13" ht="30">
      <c r="A101" s="14"/>
      <c r="B101" s="157"/>
      <c r="C101" s="94" t="s">
        <v>419</v>
      </c>
      <c r="D101" s="96" t="s">
        <v>218</v>
      </c>
      <c r="E101" s="21" t="s">
        <v>22</v>
      </c>
      <c r="F101" s="57" t="s">
        <v>504</v>
      </c>
      <c r="G101" s="14"/>
      <c r="H101" s="94" t="s">
        <v>458</v>
      </c>
      <c r="I101" s="95">
        <v>303055063</v>
      </c>
      <c r="J101" s="60" t="s">
        <v>45</v>
      </c>
      <c r="K101" s="21">
        <v>20</v>
      </c>
      <c r="L101" s="11">
        <v>7820</v>
      </c>
      <c r="M101" s="97">
        <v>156400</v>
      </c>
    </row>
    <row r="102" spans="1:13" ht="45">
      <c r="A102" s="14"/>
      <c r="B102" s="157"/>
      <c r="C102" s="94" t="s">
        <v>420</v>
      </c>
      <c r="D102" s="21" t="s">
        <v>21</v>
      </c>
      <c r="E102" s="21" t="s">
        <v>22</v>
      </c>
      <c r="F102" s="57" t="s">
        <v>505</v>
      </c>
      <c r="G102" s="14"/>
      <c r="H102" s="94" t="s">
        <v>459</v>
      </c>
      <c r="I102" s="95">
        <v>309913810</v>
      </c>
      <c r="J102" s="60" t="s">
        <v>45</v>
      </c>
      <c r="K102" s="21">
        <v>396</v>
      </c>
      <c r="L102" s="11">
        <v>10005</v>
      </c>
      <c r="M102" s="97">
        <v>3961980</v>
      </c>
    </row>
    <row r="103" spans="1:13" ht="45">
      <c r="A103" s="14"/>
      <c r="B103" s="157"/>
      <c r="C103" s="94" t="s">
        <v>421</v>
      </c>
      <c r="D103" s="21" t="s">
        <v>21</v>
      </c>
      <c r="E103" s="21" t="s">
        <v>430</v>
      </c>
      <c r="F103" s="57" t="s">
        <v>506</v>
      </c>
      <c r="G103" s="14"/>
      <c r="H103" s="94" t="s">
        <v>460</v>
      </c>
      <c r="I103" s="95">
        <v>304981898</v>
      </c>
      <c r="J103" s="60" t="s">
        <v>45</v>
      </c>
      <c r="K103" s="21">
        <v>450</v>
      </c>
      <c r="L103" s="11">
        <v>2122223</v>
      </c>
      <c r="M103" s="97">
        <v>955000350</v>
      </c>
    </row>
    <row r="104" spans="1:13" ht="30">
      <c r="A104" s="14"/>
      <c r="B104" s="157"/>
      <c r="C104" s="94" t="s">
        <v>419</v>
      </c>
      <c r="D104" s="96" t="s">
        <v>218</v>
      </c>
      <c r="E104" s="21" t="s">
        <v>22</v>
      </c>
      <c r="F104" s="57" t="s">
        <v>507</v>
      </c>
      <c r="G104" s="14"/>
      <c r="H104" s="94" t="s">
        <v>458</v>
      </c>
      <c r="I104" s="95">
        <v>303055063</v>
      </c>
      <c r="J104" s="60" t="s">
        <v>45</v>
      </c>
      <c r="K104" s="21">
        <v>20</v>
      </c>
      <c r="L104" s="11">
        <v>6900</v>
      </c>
      <c r="M104" s="97">
        <v>138000</v>
      </c>
    </row>
    <row r="105" spans="1:13" ht="45">
      <c r="A105" s="14"/>
      <c r="B105" s="157"/>
      <c r="C105" s="94" t="s">
        <v>422</v>
      </c>
      <c r="D105" s="21" t="s">
        <v>21</v>
      </c>
      <c r="E105" s="21" t="s">
        <v>22</v>
      </c>
      <c r="F105" s="57" t="s">
        <v>508</v>
      </c>
      <c r="G105" s="14"/>
      <c r="H105" s="94" t="s">
        <v>461</v>
      </c>
      <c r="I105" s="95">
        <v>306590995</v>
      </c>
      <c r="J105" s="60" t="s">
        <v>45</v>
      </c>
      <c r="K105" s="21">
        <v>50</v>
      </c>
      <c r="L105" s="11">
        <v>4098</v>
      </c>
      <c r="M105" s="97">
        <v>204900</v>
      </c>
    </row>
    <row r="106" spans="1:13" ht="45">
      <c r="A106" s="14"/>
      <c r="B106" s="157"/>
      <c r="C106" s="94" t="s">
        <v>423</v>
      </c>
      <c r="D106" s="96" t="s">
        <v>218</v>
      </c>
      <c r="E106" s="21" t="s">
        <v>22</v>
      </c>
      <c r="F106" s="57" t="s">
        <v>509</v>
      </c>
      <c r="G106" s="14"/>
      <c r="H106" s="94" t="s">
        <v>462</v>
      </c>
      <c r="I106" s="95">
        <v>307109205</v>
      </c>
      <c r="J106" s="60" t="s">
        <v>45</v>
      </c>
      <c r="K106" s="21">
        <v>20</v>
      </c>
      <c r="L106" s="11">
        <v>4000</v>
      </c>
      <c r="M106" s="97">
        <v>80000</v>
      </c>
    </row>
    <row r="107" spans="1:13" ht="30">
      <c r="A107" s="14"/>
      <c r="B107" s="157"/>
      <c r="C107" s="94" t="s">
        <v>424</v>
      </c>
      <c r="D107" s="21" t="s">
        <v>21</v>
      </c>
      <c r="E107" s="21" t="s">
        <v>22</v>
      </c>
      <c r="F107" s="57" t="s">
        <v>510</v>
      </c>
      <c r="G107" s="14"/>
      <c r="H107" s="94" t="s">
        <v>445</v>
      </c>
      <c r="I107" s="95">
        <v>309601090</v>
      </c>
      <c r="J107" s="60" t="s">
        <v>45</v>
      </c>
      <c r="K107" s="21">
        <v>4</v>
      </c>
      <c r="L107" s="11">
        <v>2350000</v>
      </c>
      <c r="M107" s="97">
        <v>9400000</v>
      </c>
    </row>
    <row r="108" spans="1:13" ht="30">
      <c r="A108" s="14"/>
      <c r="B108" s="157"/>
      <c r="C108" s="94" t="s">
        <v>425</v>
      </c>
      <c r="D108" s="21" t="s">
        <v>21</v>
      </c>
      <c r="E108" s="21" t="s">
        <v>22</v>
      </c>
      <c r="F108" s="57" t="s">
        <v>511</v>
      </c>
      <c r="G108" s="14"/>
      <c r="H108" s="94" t="s">
        <v>463</v>
      </c>
      <c r="I108" s="95">
        <v>307314860</v>
      </c>
      <c r="J108" s="60" t="s">
        <v>45</v>
      </c>
      <c r="K108" s="21">
        <v>20</v>
      </c>
      <c r="L108" s="11">
        <v>59000</v>
      </c>
      <c r="M108" s="97">
        <v>1180000</v>
      </c>
    </row>
    <row r="109" spans="1:13" ht="30">
      <c r="A109" s="14"/>
      <c r="B109" s="157"/>
      <c r="C109" s="94" t="s">
        <v>426</v>
      </c>
      <c r="D109" s="21" t="s">
        <v>21</v>
      </c>
      <c r="E109" s="21" t="s">
        <v>22</v>
      </c>
      <c r="F109" s="57" t="s">
        <v>512</v>
      </c>
      <c r="G109" s="14"/>
      <c r="H109" s="94" t="s">
        <v>464</v>
      </c>
      <c r="I109" s="95">
        <v>305219520</v>
      </c>
      <c r="J109" s="60" t="s">
        <v>45</v>
      </c>
      <c r="K109" s="21">
        <v>15</v>
      </c>
      <c r="L109" s="11">
        <v>56000</v>
      </c>
      <c r="M109" s="97">
        <v>840000</v>
      </c>
    </row>
    <row r="110" spans="1:13" ht="30">
      <c r="A110" s="14"/>
      <c r="B110" s="157"/>
      <c r="C110" s="94" t="s">
        <v>418</v>
      </c>
      <c r="D110" s="96" t="s">
        <v>218</v>
      </c>
      <c r="E110" s="21" t="s">
        <v>22</v>
      </c>
      <c r="F110" s="57" t="s">
        <v>513</v>
      </c>
      <c r="G110" s="14"/>
      <c r="H110" s="94" t="s">
        <v>433</v>
      </c>
      <c r="I110" s="95">
        <v>306089114</v>
      </c>
      <c r="J110" s="60" t="s">
        <v>45</v>
      </c>
      <c r="K110" s="21">
        <v>20</v>
      </c>
      <c r="L110" s="11">
        <v>2500</v>
      </c>
      <c r="M110" s="97">
        <v>50000</v>
      </c>
    </row>
    <row r="111" spans="1:13" ht="30">
      <c r="A111" s="14"/>
      <c r="B111" s="157"/>
      <c r="C111" s="100" t="s">
        <v>427</v>
      </c>
      <c r="D111" s="59" t="s">
        <v>21</v>
      </c>
      <c r="E111" s="59" t="s">
        <v>22</v>
      </c>
      <c r="F111" s="57" t="s">
        <v>514</v>
      </c>
      <c r="G111" s="101"/>
      <c r="H111" s="100" t="s">
        <v>448</v>
      </c>
      <c r="I111" s="95">
        <v>304696397</v>
      </c>
      <c r="J111" s="60" t="s">
        <v>45</v>
      </c>
      <c r="K111" s="59">
        <v>250</v>
      </c>
      <c r="L111" s="60">
        <v>44300</v>
      </c>
      <c r="M111" s="97">
        <v>11075000</v>
      </c>
    </row>
    <row r="112" spans="1:13" ht="45">
      <c r="A112" s="14"/>
      <c r="B112" s="157"/>
      <c r="C112" s="94" t="s">
        <v>428</v>
      </c>
      <c r="D112" s="21" t="s">
        <v>21</v>
      </c>
      <c r="E112" s="21" t="s">
        <v>22</v>
      </c>
      <c r="F112" s="22" t="s">
        <v>515</v>
      </c>
      <c r="G112" s="14"/>
      <c r="H112" s="94" t="s">
        <v>465</v>
      </c>
      <c r="I112" s="24">
        <v>304815209</v>
      </c>
      <c r="J112" s="11" t="s">
        <v>45</v>
      </c>
      <c r="K112" s="21">
        <v>20</v>
      </c>
      <c r="L112" s="11">
        <v>21999</v>
      </c>
      <c r="M112" s="97">
        <v>439980</v>
      </c>
    </row>
    <row r="113" spans="1:13" ht="30">
      <c r="A113" s="14"/>
      <c r="B113" s="157"/>
      <c r="C113" s="94" t="s">
        <v>429</v>
      </c>
      <c r="D113" s="21" t="s">
        <v>21</v>
      </c>
      <c r="E113" s="21" t="s">
        <v>22</v>
      </c>
      <c r="F113" s="22" t="s">
        <v>516</v>
      </c>
      <c r="G113" s="14"/>
      <c r="H113" s="94" t="s">
        <v>463</v>
      </c>
      <c r="I113" s="24">
        <v>307314860</v>
      </c>
      <c r="J113" s="11" t="s">
        <v>45</v>
      </c>
      <c r="K113" s="21">
        <v>6</v>
      </c>
      <c r="L113" s="11">
        <v>139000</v>
      </c>
      <c r="M113" s="97">
        <v>834000</v>
      </c>
    </row>
    <row r="114" ht="15">
      <c r="N114" s="102"/>
    </row>
    <row r="115" ht="15">
      <c r="N115" s="102"/>
    </row>
  </sheetData>
  <sheetProtection/>
  <mergeCells count="16">
    <mergeCell ref="B65:B113"/>
    <mergeCell ref="E4:E5"/>
    <mergeCell ref="B2:M2"/>
    <mergeCell ref="K4:K5"/>
    <mergeCell ref="L4:L5"/>
    <mergeCell ref="M4:M5"/>
    <mergeCell ref="F4:F5"/>
    <mergeCell ref="H4:I4"/>
    <mergeCell ref="J4:J5"/>
    <mergeCell ref="A4:A5"/>
    <mergeCell ref="B4:B5"/>
    <mergeCell ref="C4:C5"/>
    <mergeCell ref="B57:B64"/>
    <mergeCell ref="D4:D5"/>
    <mergeCell ref="B27:B56"/>
    <mergeCell ref="B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2" sqref="A2:I2"/>
    </sheetView>
  </sheetViews>
  <sheetFormatPr defaultColWidth="9.00390625" defaultRowHeight="15"/>
  <cols>
    <col min="1" max="1" width="8.57421875" style="26" customWidth="1"/>
    <col min="2" max="2" width="4.00390625" style="26" customWidth="1"/>
    <col min="3" max="3" width="15.7109375" style="26" bestFit="1" customWidth="1"/>
    <col min="4" max="4" width="35.8515625" style="26" customWidth="1"/>
    <col min="5" max="5" width="13.8515625" style="26" customWidth="1"/>
    <col min="6" max="6" width="19.140625" style="26" customWidth="1"/>
    <col min="7" max="7" width="16.421875" style="26" customWidth="1"/>
    <col min="8" max="8" width="15.421875" style="26" customWidth="1"/>
    <col min="9" max="9" width="14.421875" style="26" customWidth="1"/>
    <col min="10" max="16384" width="9.00390625" style="26" customWidth="1"/>
  </cols>
  <sheetData>
    <row r="1" spans="1:9" ht="36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</row>
    <row r="2" spans="1:9" ht="36" customHeight="1">
      <c r="A2" s="165" t="s">
        <v>711</v>
      </c>
      <c r="B2" s="165"/>
      <c r="C2" s="165"/>
      <c r="D2" s="165"/>
      <c r="E2" s="165"/>
      <c r="F2" s="165"/>
      <c r="G2" s="165"/>
      <c r="H2" s="165"/>
      <c r="I2" s="165"/>
    </row>
    <row r="3" spans="1:9" ht="36" customHeight="1">
      <c r="A3" s="165" t="s">
        <v>101</v>
      </c>
      <c r="B3" s="165"/>
      <c r="C3" s="165"/>
      <c r="D3" s="165"/>
      <c r="E3" s="165"/>
      <c r="F3" s="165"/>
      <c r="G3" s="165"/>
      <c r="H3" s="165"/>
      <c r="I3" s="165"/>
    </row>
    <row r="4" spans="1:9" ht="36" customHeight="1">
      <c r="A4" s="165" t="s">
        <v>102</v>
      </c>
      <c r="B4" s="165"/>
      <c r="C4" s="165"/>
      <c r="D4" s="165"/>
      <c r="E4" s="165"/>
      <c r="F4" s="165"/>
      <c r="G4" s="165"/>
      <c r="H4" s="165"/>
      <c r="I4" s="165"/>
    </row>
    <row r="6" spans="1:9" ht="23.25" customHeight="1">
      <c r="A6" s="160" t="s">
        <v>26</v>
      </c>
      <c r="B6" s="158" t="s">
        <v>0</v>
      </c>
      <c r="C6" s="160" t="s">
        <v>26</v>
      </c>
      <c r="D6" s="160" t="s">
        <v>97</v>
      </c>
      <c r="E6" s="160" t="s">
        <v>38</v>
      </c>
      <c r="F6" s="160" t="s">
        <v>39</v>
      </c>
      <c r="G6" s="161" t="s">
        <v>41</v>
      </c>
      <c r="H6" s="161"/>
      <c r="I6" s="163" t="s">
        <v>98</v>
      </c>
    </row>
    <row r="7" spans="1:9" ht="45.75" customHeight="1">
      <c r="A7" s="160"/>
      <c r="B7" s="159"/>
      <c r="C7" s="160"/>
      <c r="D7" s="160"/>
      <c r="E7" s="160"/>
      <c r="F7" s="160"/>
      <c r="G7" s="130" t="s">
        <v>42</v>
      </c>
      <c r="H7" s="130" t="s">
        <v>43</v>
      </c>
      <c r="I7" s="164"/>
    </row>
    <row r="8" spans="1:9" ht="75">
      <c r="A8" s="26" t="s">
        <v>32</v>
      </c>
      <c r="B8" s="44">
        <v>1</v>
      </c>
      <c r="C8" s="27">
        <v>2022</v>
      </c>
      <c r="D8" s="27" t="s">
        <v>679</v>
      </c>
      <c r="E8" s="27" t="s">
        <v>680</v>
      </c>
      <c r="F8" s="27" t="s">
        <v>681</v>
      </c>
      <c r="G8" s="27" t="s">
        <v>682</v>
      </c>
      <c r="H8" s="27">
        <v>302880621</v>
      </c>
      <c r="I8" s="29">
        <v>11537860</v>
      </c>
    </row>
    <row r="9" spans="1:9" ht="75">
      <c r="A9" s="45" t="s">
        <v>103</v>
      </c>
      <c r="B9" s="27">
        <v>1</v>
      </c>
      <c r="C9" s="27" t="s">
        <v>683</v>
      </c>
      <c r="D9" s="27" t="s">
        <v>679</v>
      </c>
      <c r="E9" s="27" t="s">
        <v>680</v>
      </c>
      <c r="F9" s="27" t="s">
        <v>681</v>
      </c>
      <c r="G9" s="27" t="s">
        <v>682</v>
      </c>
      <c r="H9" s="27">
        <v>302880621</v>
      </c>
      <c r="I9" s="29">
        <v>11537860</v>
      </c>
    </row>
    <row r="10" spans="1:9" ht="75">
      <c r="A10" s="45" t="s">
        <v>214</v>
      </c>
      <c r="B10" s="27">
        <v>1</v>
      </c>
      <c r="C10" s="27" t="s">
        <v>683</v>
      </c>
      <c r="D10" s="27" t="s">
        <v>679</v>
      </c>
      <c r="E10" s="27" t="s">
        <v>680</v>
      </c>
      <c r="F10" s="27" t="s">
        <v>681</v>
      </c>
      <c r="G10" s="27" t="s">
        <v>682</v>
      </c>
      <c r="H10" s="27">
        <v>302880621</v>
      </c>
      <c r="I10" s="29">
        <v>11537860</v>
      </c>
    </row>
    <row r="11" spans="1:9" ht="75">
      <c r="A11" s="45" t="s">
        <v>530</v>
      </c>
      <c r="B11" s="27">
        <v>1</v>
      </c>
      <c r="C11" s="27" t="s">
        <v>683</v>
      </c>
      <c r="D11" s="27" t="s">
        <v>679</v>
      </c>
      <c r="E11" s="27" t="s">
        <v>680</v>
      </c>
      <c r="F11" s="27" t="s">
        <v>681</v>
      </c>
      <c r="G11" s="27" t="s">
        <v>682</v>
      </c>
      <c r="H11" s="27">
        <v>302880621</v>
      </c>
      <c r="I11" s="29">
        <v>11537860</v>
      </c>
    </row>
    <row r="13" spans="1:9" ht="30" customHeight="1">
      <c r="A13" s="162" t="s">
        <v>99</v>
      </c>
      <c r="B13" s="162"/>
      <c r="C13" s="162"/>
      <c r="D13" s="162"/>
      <c r="E13" s="162"/>
      <c r="F13" s="162"/>
      <c r="G13" s="162"/>
      <c r="H13" s="162"/>
      <c r="I13" s="162"/>
    </row>
  </sheetData>
  <sheetProtection/>
  <mergeCells count="13">
    <mergeCell ref="A13:I13"/>
    <mergeCell ref="I6:I7"/>
    <mergeCell ref="A1:I1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H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zoomScale="130" zoomScaleNormal="130" zoomScalePageLayoutView="0" workbookViewId="0" topLeftCell="A13">
      <selection activeCell="A1" sqref="A1:L1"/>
    </sheetView>
  </sheetViews>
  <sheetFormatPr defaultColWidth="9.140625" defaultRowHeight="15"/>
  <cols>
    <col min="1" max="1" width="9.7109375" style="4" customWidth="1"/>
    <col min="2" max="2" width="4.28125" style="4" bestFit="1" customWidth="1"/>
    <col min="3" max="3" width="19.421875" style="4" customWidth="1"/>
    <col min="4" max="4" width="9.140625" style="4" customWidth="1"/>
    <col min="5" max="5" width="11.421875" style="4" customWidth="1"/>
    <col min="6" max="6" width="14.421875" style="4" customWidth="1"/>
    <col min="7" max="7" width="14.140625" style="4" customWidth="1"/>
    <col min="8" max="8" width="13.00390625" style="4" customWidth="1"/>
    <col min="9" max="9" width="14.421875" style="4" customWidth="1"/>
    <col min="10" max="10" width="15.00390625" style="4" customWidth="1"/>
    <col min="11" max="11" width="23.140625" style="4" customWidth="1"/>
    <col min="12" max="12" width="18.421875" style="43" customWidth="1"/>
    <col min="13" max="16384" width="9.140625" style="4" customWidth="1"/>
  </cols>
  <sheetData>
    <row r="1" spans="1:12" ht="43.5" customHeight="1">
      <c r="A1" s="166" t="s">
        <v>712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.75" customHeight="1">
      <c r="A2" s="138" t="s">
        <v>26</v>
      </c>
      <c r="B2" s="138" t="s">
        <v>0</v>
      </c>
      <c r="C2" s="132" t="s">
        <v>684</v>
      </c>
      <c r="D2" s="132" t="s">
        <v>685</v>
      </c>
      <c r="E2" s="132" t="s">
        <v>686</v>
      </c>
      <c r="F2" s="132" t="s">
        <v>209</v>
      </c>
      <c r="G2" s="132" t="s">
        <v>687</v>
      </c>
      <c r="H2" s="132"/>
      <c r="I2" s="138" t="s">
        <v>688</v>
      </c>
      <c r="J2" s="138" t="s">
        <v>689</v>
      </c>
      <c r="K2" s="132" t="s">
        <v>690</v>
      </c>
      <c r="L2" s="132" t="s">
        <v>691</v>
      </c>
    </row>
    <row r="3" spans="1:12" ht="126">
      <c r="A3" s="139"/>
      <c r="B3" s="139"/>
      <c r="C3" s="132"/>
      <c r="D3" s="132"/>
      <c r="E3" s="132"/>
      <c r="F3" s="132"/>
      <c r="G3" s="126" t="s">
        <v>692</v>
      </c>
      <c r="H3" s="126" t="s">
        <v>693</v>
      </c>
      <c r="I3" s="139"/>
      <c r="J3" s="139"/>
      <c r="K3" s="132"/>
      <c r="L3" s="132"/>
    </row>
    <row r="4" spans="1:12" ht="47.25">
      <c r="A4" s="142" t="s">
        <v>32</v>
      </c>
      <c r="B4" s="128" t="s">
        <v>694</v>
      </c>
      <c r="C4" s="33" t="s">
        <v>695</v>
      </c>
      <c r="D4" s="126"/>
      <c r="E4" s="126"/>
      <c r="F4" s="126"/>
      <c r="G4" s="126"/>
      <c r="H4" s="126"/>
      <c r="I4" s="127"/>
      <c r="J4" s="127"/>
      <c r="K4" s="126"/>
      <c r="L4" s="126"/>
    </row>
    <row r="5" spans="1:12" ht="63">
      <c r="A5" s="142"/>
      <c r="B5" s="35">
        <v>1</v>
      </c>
      <c r="C5" s="46" t="s">
        <v>696</v>
      </c>
      <c r="D5" s="35">
        <v>2022</v>
      </c>
      <c r="E5" s="35">
        <v>1</v>
      </c>
      <c r="F5" s="35" t="s">
        <v>697</v>
      </c>
      <c r="G5" s="47">
        <v>2184033</v>
      </c>
      <c r="H5" s="47">
        <v>0</v>
      </c>
      <c r="I5" s="47">
        <v>0</v>
      </c>
      <c r="J5" s="47">
        <v>0</v>
      </c>
      <c r="K5" s="47">
        <v>0</v>
      </c>
      <c r="L5" s="3" t="s">
        <v>698</v>
      </c>
    </row>
    <row r="6" spans="1:12" ht="15.75">
      <c r="A6" s="142"/>
      <c r="B6" s="128" t="s">
        <v>699</v>
      </c>
      <c r="C6" s="33" t="s">
        <v>700</v>
      </c>
      <c r="D6" s="126"/>
      <c r="E6" s="126"/>
      <c r="F6" s="126"/>
      <c r="G6" s="126"/>
      <c r="H6" s="126"/>
      <c r="I6" s="127"/>
      <c r="J6" s="127"/>
      <c r="K6" s="126"/>
      <c r="L6" s="126"/>
    </row>
    <row r="7" spans="1:12" ht="63">
      <c r="A7" s="142"/>
      <c r="B7" s="35">
        <v>1</v>
      </c>
      <c r="C7" s="46" t="s">
        <v>701</v>
      </c>
      <c r="D7" s="35">
        <v>2022</v>
      </c>
      <c r="E7" s="35">
        <v>1</v>
      </c>
      <c r="F7" s="35" t="s">
        <v>697</v>
      </c>
      <c r="G7" s="48">
        <v>12000000</v>
      </c>
      <c r="H7" s="47">
        <v>0</v>
      </c>
      <c r="I7" s="47">
        <v>0</v>
      </c>
      <c r="J7" s="47">
        <v>0</v>
      </c>
      <c r="K7" s="47">
        <v>0</v>
      </c>
      <c r="L7" s="3" t="s">
        <v>698</v>
      </c>
    </row>
    <row r="8" spans="1:12" ht="63">
      <c r="A8" s="142"/>
      <c r="B8" s="35">
        <v>2</v>
      </c>
      <c r="C8" s="46" t="s">
        <v>702</v>
      </c>
      <c r="D8" s="35">
        <v>2022</v>
      </c>
      <c r="E8" s="35">
        <v>1</v>
      </c>
      <c r="F8" s="35" t="s">
        <v>697</v>
      </c>
      <c r="G8" s="48">
        <v>10000000</v>
      </c>
      <c r="H8" s="47">
        <v>0</v>
      </c>
      <c r="I8" s="47">
        <v>0</v>
      </c>
      <c r="J8" s="47">
        <v>0</v>
      </c>
      <c r="K8" s="47">
        <v>0</v>
      </c>
      <c r="L8" s="3" t="s">
        <v>698</v>
      </c>
    </row>
    <row r="9" spans="1:12" ht="63">
      <c r="A9" s="142"/>
      <c r="B9" s="35">
        <v>3</v>
      </c>
      <c r="C9" s="46" t="s">
        <v>703</v>
      </c>
      <c r="D9" s="35">
        <v>2022</v>
      </c>
      <c r="E9" s="35">
        <v>1</v>
      </c>
      <c r="F9" s="35" t="s">
        <v>697</v>
      </c>
      <c r="G9" s="48">
        <v>15000000</v>
      </c>
      <c r="H9" s="47">
        <v>0</v>
      </c>
      <c r="I9" s="47">
        <v>0</v>
      </c>
      <c r="J9" s="47">
        <v>0</v>
      </c>
      <c r="K9" s="47">
        <v>0</v>
      </c>
      <c r="L9" s="3" t="s">
        <v>698</v>
      </c>
    </row>
    <row r="10" spans="2:12" ht="15.75" customHeight="1">
      <c r="B10" s="128" t="s">
        <v>699</v>
      </c>
      <c r="C10" s="42" t="s">
        <v>695</v>
      </c>
      <c r="D10" s="3"/>
      <c r="E10" s="3"/>
      <c r="F10" s="3"/>
      <c r="G10" s="34"/>
      <c r="H10" s="34"/>
      <c r="I10" s="34"/>
      <c r="J10" s="34"/>
      <c r="K10" s="34"/>
      <c r="L10" s="3"/>
    </row>
    <row r="11" spans="1:12" ht="63">
      <c r="A11" s="142" t="s">
        <v>103</v>
      </c>
      <c r="B11" s="35">
        <v>1</v>
      </c>
      <c r="C11" s="46" t="s">
        <v>696</v>
      </c>
      <c r="D11" s="35">
        <v>2022</v>
      </c>
      <c r="E11" s="35">
        <v>1</v>
      </c>
      <c r="F11" s="35" t="s">
        <v>697</v>
      </c>
      <c r="G11" s="47">
        <v>2184033</v>
      </c>
      <c r="H11" s="47">
        <v>0</v>
      </c>
      <c r="I11" s="47">
        <v>1489093.9</v>
      </c>
      <c r="J11" s="47">
        <v>2149296.264</v>
      </c>
      <c r="K11" s="47">
        <v>68.2</v>
      </c>
      <c r="L11" s="3" t="s">
        <v>698</v>
      </c>
    </row>
    <row r="12" spans="1:12" ht="15" customHeight="1">
      <c r="A12" s="142"/>
      <c r="B12" s="128" t="s">
        <v>694</v>
      </c>
      <c r="C12" s="42" t="s">
        <v>700</v>
      </c>
      <c r="D12" s="3"/>
      <c r="E12" s="3"/>
      <c r="F12" s="3"/>
      <c r="G12" s="34"/>
      <c r="H12" s="34"/>
      <c r="I12" s="34"/>
      <c r="J12" s="34"/>
      <c r="K12" s="34"/>
      <c r="L12" s="3"/>
    </row>
    <row r="13" spans="1:12" ht="63">
      <c r="A13" s="142"/>
      <c r="B13" s="35">
        <v>1</v>
      </c>
      <c r="C13" s="46" t="s">
        <v>701</v>
      </c>
      <c r="D13" s="35">
        <v>2022</v>
      </c>
      <c r="E13" s="35">
        <v>1</v>
      </c>
      <c r="F13" s="35" t="s">
        <v>697</v>
      </c>
      <c r="G13" s="48">
        <v>12000000</v>
      </c>
      <c r="H13" s="47">
        <v>0</v>
      </c>
      <c r="I13" s="47">
        <v>365015.54899</v>
      </c>
      <c r="J13" s="47">
        <v>0</v>
      </c>
      <c r="K13" s="47">
        <v>2.4</v>
      </c>
      <c r="L13" s="3" t="s">
        <v>698</v>
      </c>
    </row>
    <row r="14" spans="1:12" ht="63">
      <c r="A14" s="142"/>
      <c r="B14" s="35">
        <v>2</v>
      </c>
      <c r="C14" s="46" t="s">
        <v>702</v>
      </c>
      <c r="D14" s="35">
        <v>2022</v>
      </c>
      <c r="E14" s="35">
        <v>1</v>
      </c>
      <c r="F14" s="35" t="s">
        <v>697</v>
      </c>
      <c r="G14" s="48">
        <v>10000000</v>
      </c>
      <c r="H14" s="47">
        <v>0</v>
      </c>
      <c r="I14" s="47">
        <v>0</v>
      </c>
      <c r="J14" s="47">
        <v>0</v>
      </c>
      <c r="K14" s="47">
        <v>0</v>
      </c>
      <c r="L14" s="3" t="s">
        <v>698</v>
      </c>
    </row>
    <row r="15" spans="1:12" ht="63">
      <c r="A15" s="142"/>
      <c r="B15" s="35">
        <v>3</v>
      </c>
      <c r="C15" s="46" t="s">
        <v>703</v>
      </c>
      <c r="D15" s="35">
        <v>2022</v>
      </c>
      <c r="E15" s="35">
        <v>1</v>
      </c>
      <c r="F15" s="35" t="s">
        <v>697</v>
      </c>
      <c r="G15" s="48">
        <v>15000000</v>
      </c>
      <c r="H15" s="47">
        <v>0</v>
      </c>
      <c r="I15" s="47">
        <v>0</v>
      </c>
      <c r="J15" s="47">
        <v>0</v>
      </c>
      <c r="K15" s="47">
        <v>0</v>
      </c>
      <c r="L15" s="3" t="s">
        <v>698</v>
      </c>
    </row>
    <row r="16" spans="1:12" ht="47.25">
      <c r="A16" s="142" t="s">
        <v>214</v>
      </c>
      <c r="B16" s="128" t="s">
        <v>694</v>
      </c>
      <c r="C16" s="33" t="s">
        <v>695</v>
      </c>
      <c r="D16" s="126"/>
      <c r="E16" s="126"/>
      <c r="F16" s="126"/>
      <c r="G16" s="126"/>
      <c r="H16" s="126"/>
      <c r="I16" s="127"/>
      <c r="J16" s="127"/>
      <c r="K16" s="126"/>
      <c r="L16" s="126"/>
    </row>
    <row r="17" spans="1:12" ht="63">
      <c r="A17" s="142"/>
      <c r="B17" s="35">
        <v>1</v>
      </c>
      <c r="C17" s="46" t="s">
        <v>696</v>
      </c>
      <c r="D17" s="35">
        <v>2022</v>
      </c>
      <c r="E17" s="35">
        <v>1</v>
      </c>
      <c r="F17" s="35" t="s">
        <v>697</v>
      </c>
      <c r="G17" s="47">
        <v>2184033</v>
      </c>
      <c r="H17" s="47">
        <v>0</v>
      </c>
      <c r="I17" s="47">
        <v>2184033</v>
      </c>
      <c r="J17" s="47">
        <v>1489093.9</v>
      </c>
      <c r="K17" s="47">
        <v>71.3</v>
      </c>
      <c r="L17" s="3" t="s">
        <v>698</v>
      </c>
    </row>
    <row r="18" spans="1:12" ht="15.75">
      <c r="A18" s="142"/>
      <c r="B18" s="128" t="s">
        <v>699</v>
      </c>
      <c r="C18" s="33" t="s">
        <v>700</v>
      </c>
      <c r="D18" s="126"/>
      <c r="E18" s="126"/>
      <c r="F18" s="126"/>
      <c r="G18" s="126"/>
      <c r="H18" s="126"/>
      <c r="I18" s="127"/>
      <c r="J18" s="127"/>
      <c r="K18" s="126"/>
      <c r="L18" s="126"/>
    </row>
    <row r="19" spans="1:12" ht="63">
      <c r="A19" s="142"/>
      <c r="B19" s="35">
        <v>1</v>
      </c>
      <c r="C19" s="46" t="s">
        <v>701</v>
      </c>
      <c r="D19" s="35">
        <v>2022</v>
      </c>
      <c r="E19" s="35">
        <v>1</v>
      </c>
      <c r="F19" s="35" t="s">
        <v>697</v>
      </c>
      <c r="G19" s="48">
        <f>12000000</f>
        <v>12000000</v>
      </c>
      <c r="H19" s="47">
        <v>0</v>
      </c>
      <c r="I19" s="48">
        <f>12000000-5000000-2908.624</f>
        <v>6997091.376</v>
      </c>
      <c r="J19" s="47">
        <v>365015.54899</v>
      </c>
      <c r="K19" s="47">
        <f>J19*100/I19</f>
        <v>5.216675463779165</v>
      </c>
      <c r="L19" s="3" t="s">
        <v>698</v>
      </c>
    </row>
    <row r="20" spans="1:12" ht="63">
      <c r="A20" s="142"/>
      <c r="B20" s="35">
        <v>2</v>
      </c>
      <c r="C20" s="46" t="s">
        <v>702</v>
      </c>
      <c r="D20" s="35">
        <v>2022</v>
      </c>
      <c r="E20" s="35">
        <v>1</v>
      </c>
      <c r="F20" s="35" t="s">
        <v>697</v>
      </c>
      <c r="G20" s="48">
        <f>10000000</f>
        <v>10000000</v>
      </c>
      <c r="H20" s="47">
        <v>0</v>
      </c>
      <c r="I20" s="47">
        <f>10000000-7000000</f>
        <v>3000000</v>
      </c>
      <c r="J20" s="47">
        <v>290000</v>
      </c>
      <c r="K20" s="47">
        <f>J20*100/I20</f>
        <v>9.666666666666666</v>
      </c>
      <c r="L20" s="3" t="s">
        <v>698</v>
      </c>
    </row>
    <row r="21" spans="1:12" ht="63">
      <c r="A21" s="142"/>
      <c r="B21" s="35">
        <v>3</v>
      </c>
      <c r="C21" s="46" t="s">
        <v>703</v>
      </c>
      <c r="D21" s="35">
        <v>2022</v>
      </c>
      <c r="E21" s="35">
        <v>1</v>
      </c>
      <c r="F21" s="35" t="s">
        <v>697</v>
      </c>
      <c r="G21" s="48">
        <v>15000000</v>
      </c>
      <c r="H21" s="47">
        <v>0</v>
      </c>
      <c r="I21" s="47">
        <f>G21-8000000</f>
        <v>7000000</v>
      </c>
      <c r="J21" s="47">
        <v>336000</v>
      </c>
      <c r="K21" s="47">
        <f>J21*100/I21</f>
        <v>4.8</v>
      </c>
      <c r="L21" s="3" t="s">
        <v>698</v>
      </c>
    </row>
    <row r="22" spans="1:12" ht="47.25">
      <c r="A22" s="142" t="s">
        <v>530</v>
      </c>
      <c r="B22" s="128" t="s">
        <v>694</v>
      </c>
      <c r="C22" s="33" t="s">
        <v>695</v>
      </c>
      <c r="D22" s="126"/>
      <c r="E22" s="126"/>
      <c r="F22" s="126"/>
      <c r="G22" s="126"/>
      <c r="H22" s="126"/>
      <c r="I22" s="127"/>
      <c r="J22" s="127"/>
      <c r="K22" s="126"/>
      <c r="L22" s="126"/>
    </row>
    <row r="23" spans="1:12" ht="63">
      <c r="A23" s="142"/>
      <c r="B23" s="35">
        <v>1</v>
      </c>
      <c r="C23" s="46" t="s">
        <v>696</v>
      </c>
      <c r="D23" s="35">
        <v>2022</v>
      </c>
      <c r="E23" s="35">
        <v>1</v>
      </c>
      <c r="F23" s="35" t="s">
        <v>697</v>
      </c>
      <c r="G23" s="47">
        <v>2184033</v>
      </c>
      <c r="H23" s="47">
        <v>0</v>
      </c>
      <c r="I23" s="47">
        <v>2184033</v>
      </c>
      <c r="J23" s="47">
        <v>1489093.9</v>
      </c>
      <c r="K23" s="47">
        <v>71.3</v>
      </c>
      <c r="L23" s="3" t="s">
        <v>698</v>
      </c>
    </row>
    <row r="24" spans="1:12" ht="15.75">
      <c r="A24" s="142"/>
      <c r="B24" s="128" t="s">
        <v>699</v>
      </c>
      <c r="C24" s="33" t="s">
        <v>700</v>
      </c>
      <c r="D24" s="126"/>
      <c r="E24" s="126"/>
      <c r="F24" s="126"/>
      <c r="G24" s="126"/>
      <c r="H24" s="126"/>
      <c r="I24" s="127"/>
      <c r="J24" s="127"/>
      <c r="K24" s="126"/>
      <c r="L24" s="126"/>
    </row>
    <row r="25" spans="1:12" ht="63">
      <c r="A25" s="142"/>
      <c r="B25" s="35">
        <v>1</v>
      </c>
      <c r="C25" s="46" t="s">
        <v>704</v>
      </c>
      <c r="D25" s="35">
        <v>2022</v>
      </c>
      <c r="E25" s="35">
        <v>1</v>
      </c>
      <c r="F25" s="35" t="s">
        <v>697</v>
      </c>
      <c r="G25" s="48">
        <f>12000000</f>
        <v>12000000</v>
      </c>
      <c r="H25" s="47">
        <v>0</v>
      </c>
      <c r="I25" s="47">
        <v>365015.54899</v>
      </c>
      <c r="J25" s="47">
        <v>365015.54899</v>
      </c>
      <c r="K25" s="47">
        <v>8.9</v>
      </c>
      <c r="L25" s="3" t="s">
        <v>698</v>
      </c>
    </row>
    <row r="26" spans="1:12" ht="63">
      <c r="A26" s="142"/>
      <c r="B26" s="35">
        <v>2</v>
      </c>
      <c r="C26" s="46" t="s">
        <v>705</v>
      </c>
      <c r="D26" s="35">
        <v>2022</v>
      </c>
      <c r="E26" s="35">
        <v>1</v>
      </c>
      <c r="F26" s="35" t="s">
        <v>697</v>
      </c>
      <c r="G26" s="48">
        <f>10000000</f>
        <v>10000000</v>
      </c>
      <c r="H26" s="47">
        <v>0</v>
      </c>
      <c r="I26" s="47">
        <v>100000</v>
      </c>
      <c r="J26" s="47">
        <v>100000</v>
      </c>
      <c r="K26" s="47">
        <f>J26*100/G26</f>
        <v>1</v>
      </c>
      <c r="L26" s="3" t="s">
        <v>698</v>
      </c>
    </row>
    <row r="27" spans="1:12" ht="63">
      <c r="A27" s="142"/>
      <c r="B27" s="35">
        <v>3</v>
      </c>
      <c r="C27" s="46" t="s">
        <v>706</v>
      </c>
      <c r="D27" s="35">
        <v>2022</v>
      </c>
      <c r="E27" s="35">
        <v>1</v>
      </c>
      <c r="F27" s="35" t="s">
        <v>697</v>
      </c>
      <c r="G27" s="48">
        <v>15000000</v>
      </c>
      <c r="H27" s="47">
        <v>0</v>
      </c>
      <c r="I27" s="47">
        <v>183053</v>
      </c>
      <c r="J27" s="47">
        <v>183053</v>
      </c>
      <c r="K27" s="47">
        <f>J27*100/G27</f>
        <v>1.2203533333333334</v>
      </c>
      <c r="L27" s="3" t="s">
        <v>698</v>
      </c>
    </row>
    <row r="29" spans="1:12" ht="15">
      <c r="A29" s="167" t="s">
        <v>707</v>
      </c>
      <c r="B29" s="168"/>
      <c r="C29" s="169" t="s">
        <v>708</v>
      </c>
      <c r="D29" s="169"/>
      <c r="E29" s="169"/>
      <c r="F29" s="169"/>
      <c r="G29" s="169"/>
      <c r="H29" s="169"/>
      <c r="I29" s="169"/>
      <c r="J29" s="169"/>
      <c r="K29" s="169"/>
      <c r="L29" s="169"/>
    </row>
    <row r="30" spans="3:12" ht="15">
      <c r="C30" s="169"/>
      <c r="D30" s="169"/>
      <c r="E30" s="169"/>
      <c r="F30" s="169"/>
      <c r="G30" s="169"/>
      <c r="H30" s="169"/>
      <c r="I30" s="169"/>
      <c r="J30" s="169"/>
      <c r="K30" s="169"/>
      <c r="L30" s="169"/>
    </row>
  </sheetData>
  <sheetProtection/>
  <mergeCells count="18">
    <mergeCell ref="A29:B29"/>
    <mergeCell ref="C29:L30"/>
    <mergeCell ref="B2:B3"/>
    <mergeCell ref="C2:C3"/>
    <mergeCell ref="D2:D3"/>
    <mergeCell ref="E2:E3"/>
    <mergeCell ref="F2:F3"/>
    <mergeCell ref="A22:A27"/>
    <mergeCell ref="G2:H2"/>
    <mergeCell ref="L2:L3"/>
    <mergeCell ref="A16:A21"/>
    <mergeCell ref="A4:A9"/>
    <mergeCell ref="A11:A15"/>
    <mergeCell ref="A1:L1"/>
    <mergeCell ref="J2:J3"/>
    <mergeCell ref="K2:K3"/>
    <mergeCell ref="I2:I3"/>
    <mergeCell ref="A2:A3"/>
  </mergeCells>
  <printOptions horizontalCentered="1"/>
  <pageMargins left="0.11811023622047245" right="0" top="0.15748031496062992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6.140625" style="109" bestFit="1" customWidth="1"/>
    <col min="2" max="2" width="14.57421875" style="109" bestFit="1" customWidth="1"/>
    <col min="3" max="3" width="40.7109375" style="109" bestFit="1" customWidth="1"/>
    <col min="4" max="8" width="15.7109375" style="109" customWidth="1"/>
    <col min="9" max="9" width="13.7109375" style="109" customWidth="1"/>
    <col min="10" max="11" width="12.8515625" style="109" customWidth="1"/>
    <col min="12" max="12" width="11.421875" style="109" customWidth="1"/>
    <col min="13" max="13" width="30.28125" style="109" customWidth="1"/>
    <col min="14" max="14" width="9.140625" style="109" customWidth="1"/>
    <col min="15" max="16384" width="9.140625" style="109" customWidth="1"/>
  </cols>
  <sheetData>
    <row r="1" spans="5:14" ht="46.5" customHeight="1">
      <c r="E1" s="176" t="s">
        <v>241</v>
      </c>
      <c r="F1" s="176"/>
      <c r="G1" s="176"/>
      <c r="H1" s="176"/>
      <c r="I1" s="176"/>
      <c r="J1" s="176"/>
      <c r="K1" s="176"/>
      <c r="L1" s="176"/>
      <c r="M1" s="176"/>
      <c r="N1" s="110"/>
    </row>
    <row r="2" spans="3:12" ht="31.5" customHeight="1">
      <c r="C2" s="177" t="s">
        <v>242</v>
      </c>
      <c r="D2" s="177"/>
      <c r="E2" s="177"/>
      <c r="F2" s="177"/>
      <c r="G2" s="177"/>
      <c r="H2" s="177"/>
      <c r="I2" s="177"/>
      <c r="J2" s="177"/>
      <c r="K2" s="177"/>
      <c r="L2" s="177"/>
    </row>
    <row r="3" spans="3:12" ht="15">
      <c r="C3" s="178" t="s">
        <v>533</v>
      </c>
      <c r="D3" s="178"/>
      <c r="E3" s="178"/>
      <c r="F3" s="178"/>
      <c r="G3" s="178"/>
      <c r="H3" s="178"/>
      <c r="I3" s="178"/>
      <c r="J3" s="178"/>
      <c r="K3" s="178"/>
      <c r="L3" s="178"/>
    </row>
    <row r="4" ht="15" customHeight="1"/>
    <row r="5" spans="1:13" ht="15" customHeight="1">
      <c r="A5" s="111" t="s">
        <v>243</v>
      </c>
      <c r="C5" s="179" t="s">
        <v>244</v>
      </c>
      <c r="D5" s="179"/>
      <c r="E5" s="179"/>
      <c r="F5" s="179"/>
      <c r="G5" s="179"/>
      <c r="H5" s="179"/>
      <c r="I5" s="179"/>
      <c r="J5" s="179"/>
      <c r="K5" s="179"/>
      <c r="L5" s="179"/>
      <c r="M5" s="61"/>
    </row>
    <row r="6" spans="1:12" ht="15" customHeight="1">
      <c r="A6" s="183" t="s">
        <v>245</v>
      </c>
      <c r="B6" s="183"/>
      <c r="C6" s="180" t="s">
        <v>246</v>
      </c>
      <c r="D6" s="180"/>
      <c r="E6" s="180"/>
      <c r="F6" s="180"/>
      <c r="G6" s="180"/>
      <c r="H6" s="180"/>
      <c r="I6" s="180"/>
      <c r="J6" s="180"/>
      <c r="K6" s="180"/>
      <c r="L6" s="180"/>
    </row>
    <row r="7" spans="1:12" ht="14.25" customHeight="1">
      <c r="A7" s="111" t="s">
        <v>247</v>
      </c>
      <c r="C7" s="171" t="s">
        <v>534</v>
      </c>
      <c r="D7" s="171"/>
      <c r="E7" s="171"/>
      <c r="F7" s="171"/>
      <c r="G7" s="171"/>
      <c r="H7" s="171"/>
      <c r="I7" s="171"/>
      <c r="J7" s="171"/>
      <c r="K7" s="171"/>
      <c r="L7" s="171"/>
    </row>
    <row r="8" spans="1:12" ht="15" customHeight="1">
      <c r="A8" s="111" t="s">
        <v>248</v>
      </c>
      <c r="C8" s="171" t="s">
        <v>249</v>
      </c>
      <c r="D8" s="171"/>
      <c r="E8" s="171"/>
      <c r="F8" s="171"/>
      <c r="G8" s="171"/>
      <c r="H8" s="171"/>
      <c r="I8" s="171"/>
      <c r="J8" s="171"/>
      <c r="K8" s="171"/>
      <c r="L8" s="171"/>
    </row>
    <row r="9" spans="1:12" ht="15" customHeight="1">
      <c r="A9" s="111" t="s">
        <v>250</v>
      </c>
      <c r="C9" s="171" t="s">
        <v>251</v>
      </c>
      <c r="D9" s="171"/>
      <c r="E9" s="171"/>
      <c r="F9" s="171"/>
      <c r="G9" s="171"/>
      <c r="H9" s="171"/>
      <c r="I9" s="171"/>
      <c r="J9" s="171"/>
      <c r="K9" s="171"/>
      <c r="L9" s="171"/>
    </row>
    <row r="10" ht="15" customHeight="1"/>
    <row r="11" spans="1:14" ht="15" customHeight="1">
      <c r="A11" s="170" t="s">
        <v>252</v>
      </c>
      <c r="B11" s="181" t="s">
        <v>253</v>
      </c>
      <c r="C11" s="175" t="s">
        <v>254</v>
      </c>
      <c r="D11" s="175" t="s">
        <v>255</v>
      </c>
      <c r="E11" s="172" t="s">
        <v>256</v>
      </c>
      <c r="F11" s="173"/>
      <c r="G11" s="174"/>
      <c r="H11" s="175" t="s">
        <v>257</v>
      </c>
      <c r="I11" s="172" t="s">
        <v>258</v>
      </c>
      <c r="J11" s="173"/>
      <c r="K11" s="174"/>
      <c r="L11" s="175" t="s">
        <v>259</v>
      </c>
      <c r="M11" s="170" t="s">
        <v>260</v>
      </c>
      <c r="N11" s="112"/>
    </row>
    <row r="12" spans="1:14" ht="41.25" customHeight="1">
      <c r="A12" s="170"/>
      <c r="B12" s="182"/>
      <c r="C12" s="175"/>
      <c r="D12" s="170"/>
      <c r="E12" s="62" t="s">
        <v>261</v>
      </c>
      <c r="F12" s="62" t="s">
        <v>262</v>
      </c>
      <c r="G12" s="62" t="s">
        <v>535</v>
      </c>
      <c r="H12" s="170"/>
      <c r="I12" s="62" t="s">
        <v>261</v>
      </c>
      <c r="J12" s="62" t="s">
        <v>262</v>
      </c>
      <c r="K12" s="62" t="s">
        <v>535</v>
      </c>
      <c r="L12" s="175"/>
      <c r="M12" s="170"/>
      <c r="N12" s="112"/>
    </row>
    <row r="13" spans="1:14" ht="15">
      <c r="A13" s="113" t="s">
        <v>263</v>
      </c>
      <c r="B13" s="63">
        <v>1</v>
      </c>
      <c r="C13" s="63">
        <v>2</v>
      </c>
      <c r="D13" s="63">
        <v>3</v>
      </c>
      <c r="E13" s="63">
        <v>4</v>
      </c>
      <c r="F13" s="63">
        <v>5</v>
      </c>
      <c r="G13" s="63">
        <v>6</v>
      </c>
      <c r="H13" s="63">
        <v>7</v>
      </c>
      <c r="I13" s="63">
        <v>8</v>
      </c>
      <c r="J13" s="63">
        <v>9</v>
      </c>
      <c r="K13" s="63">
        <v>10</v>
      </c>
      <c r="L13" s="63">
        <v>11</v>
      </c>
      <c r="M13" s="63">
        <v>12</v>
      </c>
      <c r="N13" s="112"/>
    </row>
    <row r="14" spans="1:14" ht="15">
      <c r="A14" s="170" t="s">
        <v>264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12"/>
    </row>
    <row r="15" spans="1:14" ht="15">
      <c r="A15" s="113">
        <v>1</v>
      </c>
      <c r="B15" s="114" t="s">
        <v>265</v>
      </c>
      <c r="C15" s="65" t="s">
        <v>266</v>
      </c>
      <c r="D15" s="66">
        <v>25958135.3</v>
      </c>
      <c r="E15" s="67">
        <v>125518.9</v>
      </c>
      <c r="F15" s="67">
        <v>25832616.4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4" t="s">
        <v>267</v>
      </c>
      <c r="N15" s="112"/>
    </row>
    <row r="16" spans="1:14" ht="15">
      <c r="A16" s="113">
        <v>2</v>
      </c>
      <c r="B16" s="114" t="s">
        <v>268</v>
      </c>
      <c r="C16" s="65" t="s">
        <v>269</v>
      </c>
      <c r="D16" s="66">
        <v>1767399.7</v>
      </c>
      <c r="E16" s="67">
        <v>125518.9</v>
      </c>
      <c r="F16" s="67">
        <v>1641880.8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4" t="s">
        <v>267</v>
      </c>
      <c r="N16" s="112"/>
    </row>
    <row r="17" spans="1:14" ht="15">
      <c r="A17" s="113">
        <v>3</v>
      </c>
      <c r="B17" s="114" t="s">
        <v>270</v>
      </c>
      <c r="C17" s="65" t="s">
        <v>271</v>
      </c>
      <c r="D17" s="66">
        <v>181593.3</v>
      </c>
      <c r="E17" s="67">
        <v>3655.8</v>
      </c>
      <c r="F17" s="67">
        <v>177937.5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4" t="s">
        <v>267</v>
      </c>
      <c r="N17" s="112"/>
    </row>
    <row r="18" spans="1:14" ht="15">
      <c r="A18" s="113">
        <v>4</v>
      </c>
      <c r="B18" s="115" t="s">
        <v>272</v>
      </c>
      <c r="C18" s="68" t="s">
        <v>273</v>
      </c>
      <c r="D18" s="69">
        <v>181593.3</v>
      </c>
      <c r="E18" s="116">
        <v>3655.8</v>
      </c>
      <c r="F18" s="116">
        <v>177937.5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7"/>
      <c r="N18" s="112"/>
    </row>
    <row r="19" spans="1:14" ht="15">
      <c r="A19" s="113">
        <v>5</v>
      </c>
      <c r="B19" s="114" t="s">
        <v>276</v>
      </c>
      <c r="C19" s="65" t="s">
        <v>277</v>
      </c>
      <c r="D19" s="66">
        <v>432374.8</v>
      </c>
      <c r="E19" s="67">
        <v>109824.2</v>
      </c>
      <c r="F19" s="67">
        <v>322550.6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4" t="s">
        <v>267</v>
      </c>
      <c r="N19" s="112"/>
    </row>
    <row r="20" spans="1:14" ht="15">
      <c r="A20" s="113">
        <v>6</v>
      </c>
      <c r="B20" s="115" t="s">
        <v>278</v>
      </c>
      <c r="C20" s="68" t="s">
        <v>279</v>
      </c>
      <c r="D20" s="69">
        <v>29135.3</v>
      </c>
      <c r="E20" s="116">
        <v>29135.3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7"/>
      <c r="N20" s="112"/>
    </row>
    <row r="21" spans="1:14" ht="15">
      <c r="A21" s="113">
        <v>7</v>
      </c>
      <c r="B21" s="115" t="s">
        <v>280</v>
      </c>
      <c r="C21" s="68" t="s">
        <v>281</v>
      </c>
      <c r="D21" s="69">
        <v>358709.1</v>
      </c>
      <c r="E21" s="116">
        <v>47202.6</v>
      </c>
      <c r="F21" s="116">
        <v>311506.5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7"/>
      <c r="N21" s="112"/>
    </row>
    <row r="22" spans="1:14" ht="15">
      <c r="A22" s="113">
        <v>8</v>
      </c>
      <c r="B22" s="115" t="s">
        <v>536</v>
      </c>
      <c r="C22" s="68" t="s">
        <v>537</v>
      </c>
      <c r="D22" s="69">
        <v>422.1</v>
      </c>
      <c r="E22" s="116">
        <v>0</v>
      </c>
      <c r="F22" s="116">
        <v>422.1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/>
      <c r="N22" s="112"/>
    </row>
    <row r="23" spans="1:14" ht="15">
      <c r="A23" s="113">
        <v>9</v>
      </c>
      <c r="B23" s="115" t="s">
        <v>282</v>
      </c>
      <c r="C23" s="68" t="s">
        <v>283</v>
      </c>
      <c r="D23" s="69">
        <v>28647</v>
      </c>
      <c r="E23" s="116">
        <v>25543.4</v>
      </c>
      <c r="F23" s="116">
        <v>3103.6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7"/>
      <c r="N23" s="112"/>
    </row>
    <row r="24" spans="1:14" ht="38.25">
      <c r="A24" s="113">
        <v>10</v>
      </c>
      <c r="B24" s="115" t="s">
        <v>284</v>
      </c>
      <c r="C24" s="68" t="s">
        <v>285</v>
      </c>
      <c r="D24" s="69">
        <v>15461.3</v>
      </c>
      <c r="E24" s="116">
        <v>7942.9</v>
      </c>
      <c r="F24" s="116">
        <v>7518.4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7"/>
      <c r="N24" s="112"/>
    </row>
    <row r="25" spans="1:14" ht="15">
      <c r="A25" s="113">
        <v>11</v>
      </c>
      <c r="B25" s="114" t="s">
        <v>286</v>
      </c>
      <c r="C25" s="65" t="s">
        <v>287</v>
      </c>
      <c r="D25" s="66">
        <v>0.5</v>
      </c>
      <c r="E25" s="67">
        <v>0</v>
      </c>
      <c r="F25" s="67">
        <v>0.5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4" t="s">
        <v>267</v>
      </c>
      <c r="N25" s="112"/>
    </row>
    <row r="26" spans="1:14" ht="15">
      <c r="A26" s="113">
        <v>12</v>
      </c>
      <c r="B26" s="114" t="s">
        <v>288</v>
      </c>
      <c r="C26" s="65" t="s">
        <v>289</v>
      </c>
      <c r="D26" s="66">
        <v>0.5</v>
      </c>
      <c r="E26" s="67">
        <v>0</v>
      </c>
      <c r="F26" s="67">
        <v>0.5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4" t="s">
        <v>267</v>
      </c>
      <c r="N26" s="112"/>
    </row>
    <row r="27" spans="1:14" ht="25.5">
      <c r="A27" s="113">
        <v>13</v>
      </c>
      <c r="B27" s="114" t="s">
        <v>291</v>
      </c>
      <c r="C27" s="65" t="s">
        <v>292</v>
      </c>
      <c r="D27" s="66">
        <v>0.5</v>
      </c>
      <c r="E27" s="67">
        <v>0</v>
      </c>
      <c r="F27" s="67">
        <v>0.5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4" t="s">
        <v>267</v>
      </c>
      <c r="N27" s="112"/>
    </row>
    <row r="28" spans="1:14" ht="25.5">
      <c r="A28" s="113">
        <v>14</v>
      </c>
      <c r="B28" s="115" t="s">
        <v>293</v>
      </c>
      <c r="C28" s="68" t="s">
        <v>294</v>
      </c>
      <c r="D28" s="69">
        <v>0.5</v>
      </c>
      <c r="E28" s="116">
        <v>0</v>
      </c>
      <c r="F28" s="116">
        <v>0.5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7"/>
      <c r="N28" s="112"/>
    </row>
    <row r="29" spans="1:14" ht="25.5">
      <c r="A29" s="113">
        <v>15</v>
      </c>
      <c r="B29" s="114" t="s">
        <v>295</v>
      </c>
      <c r="C29" s="65" t="s">
        <v>296</v>
      </c>
      <c r="D29" s="66">
        <v>156608.1</v>
      </c>
      <c r="E29" s="67">
        <v>715.8</v>
      </c>
      <c r="F29" s="67">
        <v>155892.3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4" t="s">
        <v>267</v>
      </c>
      <c r="N29" s="112"/>
    </row>
    <row r="30" spans="1:14" ht="15">
      <c r="A30" s="113">
        <v>16</v>
      </c>
      <c r="B30" s="114" t="s">
        <v>297</v>
      </c>
      <c r="C30" s="65" t="s">
        <v>298</v>
      </c>
      <c r="D30" s="66">
        <v>156608.1</v>
      </c>
      <c r="E30" s="67">
        <v>715.8</v>
      </c>
      <c r="F30" s="67">
        <v>155892.3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4" t="s">
        <v>267</v>
      </c>
      <c r="N30" s="112"/>
    </row>
    <row r="31" spans="1:14" ht="15">
      <c r="A31" s="113">
        <v>17</v>
      </c>
      <c r="B31" s="114" t="s">
        <v>299</v>
      </c>
      <c r="C31" s="65" t="s">
        <v>300</v>
      </c>
      <c r="D31" s="66">
        <v>134702.6</v>
      </c>
      <c r="E31" s="67">
        <v>111.1</v>
      </c>
      <c r="F31" s="67">
        <v>134591.5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4" t="s">
        <v>267</v>
      </c>
      <c r="N31" s="112"/>
    </row>
    <row r="32" spans="1:14" ht="15">
      <c r="A32" s="113">
        <v>18</v>
      </c>
      <c r="B32" s="115" t="s">
        <v>301</v>
      </c>
      <c r="C32" s="68" t="s">
        <v>302</v>
      </c>
      <c r="D32" s="69">
        <v>130206.7</v>
      </c>
      <c r="E32" s="116">
        <v>111.1</v>
      </c>
      <c r="F32" s="116">
        <v>130095.6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7"/>
      <c r="N32" s="112"/>
    </row>
    <row r="33" spans="1:14" ht="15">
      <c r="A33" s="113">
        <v>19</v>
      </c>
      <c r="B33" s="115" t="s">
        <v>538</v>
      </c>
      <c r="C33" s="68" t="s">
        <v>539</v>
      </c>
      <c r="D33" s="69">
        <v>4495.9</v>
      </c>
      <c r="E33" s="116">
        <v>0</v>
      </c>
      <c r="F33" s="116">
        <v>4495.9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7"/>
      <c r="N33" s="112"/>
    </row>
    <row r="34" spans="1:14" ht="15">
      <c r="A34" s="113">
        <v>20</v>
      </c>
      <c r="B34" s="115" t="s">
        <v>540</v>
      </c>
      <c r="C34" s="68" t="s">
        <v>541</v>
      </c>
      <c r="D34" s="69">
        <v>3199.6</v>
      </c>
      <c r="E34" s="116">
        <v>0</v>
      </c>
      <c r="F34" s="116">
        <v>3199.6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7"/>
      <c r="N34" s="112"/>
    </row>
    <row r="35" spans="1:14" ht="15">
      <c r="A35" s="113">
        <v>21</v>
      </c>
      <c r="B35" s="115" t="s">
        <v>303</v>
      </c>
      <c r="C35" s="68" t="s">
        <v>304</v>
      </c>
      <c r="D35" s="69">
        <v>18705.9</v>
      </c>
      <c r="E35" s="116">
        <v>604.7</v>
      </c>
      <c r="F35" s="116">
        <v>18101.2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7"/>
      <c r="N35" s="112"/>
    </row>
    <row r="36" spans="1:14" ht="25.5">
      <c r="A36" s="113">
        <v>22</v>
      </c>
      <c r="B36" s="114" t="s">
        <v>305</v>
      </c>
      <c r="C36" s="65" t="s">
        <v>306</v>
      </c>
      <c r="D36" s="66">
        <v>996823</v>
      </c>
      <c r="E36" s="67">
        <v>11323.1</v>
      </c>
      <c r="F36" s="67">
        <v>985499.9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4" t="s">
        <v>267</v>
      </c>
      <c r="N36" s="112"/>
    </row>
    <row r="37" spans="1:14" ht="25.5">
      <c r="A37" s="113">
        <v>23</v>
      </c>
      <c r="B37" s="114" t="s">
        <v>307</v>
      </c>
      <c r="C37" s="65" t="s">
        <v>308</v>
      </c>
      <c r="D37" s="66">
        <v>31835.6</v>
      </c>
      <c r="E37" s="67">
        <v>11323.1</v>
      </c>
      <c r="F37" s="67">
        <v>20512.5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4" t="s">
        <v>267</v>
      </c>
      <c r="N37" s="112"/>
    </row>
    <row r="38" spans="1:14" ht="15">
      <c r="A38" s="113">
        <v>24</v>
      </c>
      <c r="B38" s="115" t="s">
        <v>309</v>
      </c>
      <c r="C38" s="68" t="s">
        <v>310</v>
      </c>
      <c r="D38" s="69">
        <v>22931.6</v>
      </c>
      <c r="E38" s="116">
        <v>11323.1</v>
      </c>
      <c r="F38" s="116">
        <v>11608.5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7"/>
      <c r="N38" s="112"/>
    </row>
    <row r="39" spans="1:14" ht="25.5">
      <c r="A39" s="113">
        <v>25</v>
      </c>
      <c r="B39" s="115" t="s">
        <v>311</v>
      </c>
      <c r="C39" s="68" t="s">
        <v>312</v>
      </c>
      <c r="D39" s="69">
        <v>8904</v>
      </c>
      <c r="E39" s="116">
        <v>0</v>
      </c>
      <c r="F39" s="116">
        <v>8904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v>0</v>
      </c>
      <c r="M39" s="117"/>
      <c r="N39" s="112"/>
    </row>
    <row r="40" spans="1:14" ht="25.5">
      <c r="A40" s="113">
        <v>26</v>
      </c>
      <c r="B40" s="114" t="s">
        <v>313</v>
      </c>
      <c r="C40" s="65" t="s">
        <v>314</v>
      </c>
      <c r="D40" s="66">
        <v>964987.4</v>
      </c>
      <c r="E40" s="67">
        <v>0</v>
      </c>
      <c r="F40" s="67">
        <v>964987.4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4" t="s">
        <v>267</v>
      </c>
      <c r="N40" s="112"/>
    </row>
    <row r="41" spans="1:14" ht="25.5">
      <c r="A41" s="113">
        <v>27</v>
      </c>
      <c r="B41" s="115" t="s">
        <v>315</v>
      </c>
      <c r="C41" s="68" t="s">
        <v>314</v>
      </c>
      <c r="D41" s="69">
        <v>964987.4</v>
      </c>
      <c r="E41" s="116">
        <v>0</v>
      </c>
      <c r="F41" s="116">
        <v>964987.4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7"/>
      <c r="N41" s="112"/>
    </row>
    <row r="42" spans="1:14" ht="15">
      <c r="A42" s="113">
        <v>28</v>
      </c>
      <c r="B42" s="114" t="s">
        <v>316</v>
      </c>
      <c r="C42" s="65" t="s">
        <v>317</v>
      </c>
      <c r="D42" s="66">
        <v>24190735.6</v>
      </c>
      <c r="E42" s="67">
        <v>0</v>
      </c>
      <c r="F42" s="67">
        <v>24190735.6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4" t="s">
        <v>267</v>
      </c>
      <c r="N42" s="112"/>
    </row>
    <row r="43" spans="1:14" ht="15">
      <c r="A43" s="113">
        <v>29</v>
      </c>
      <c r="B43" s="114" t="s">
        <v>318</v>
      </c>
      <c r="C43" s="65" t="s">
        <v>319</v>
      </c>
      <c r="D43" s="66">
        <v>24190735.6</v>
      </c>
      <c r="E43" s="67">
        <v>0</v>
      </c>
      <c r="F43" s="67">
        <v>24190735.6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4" t="s">
        <v>267</v>
      </c>
      <c r="N43" s="112"/>
    </row>
    <row r="44" spans="1:14" ht="15">
      <c r="A44" s="113">
        <v>30</v>
      </c>
      <c r="B44" s="114" t="s">
        <v>320</v>
      </c>
      <c r="C44" s="65" t="s">
        <v>321</v>
      </c>
      <c r="D44" s="66">
        <v>24190735.6</v>
      </c>
      <c r="E44" s="67">
        <v>0</v>
      </c>
      <c r="F44" s="67">
        <v>24190735.6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4" t="s">
        <v>267</v>
      </c>
      <c r="N44" s="112"/>
    </row>
    <row r="45" spans="1:14" ht="15">
      <c r="A45" s="113">
        <v>31</v>
      </c>
      <c r="B45" s="114" t="s">
        <v>322</v>
      </c>
      <c r="C45" s="65" t="s">
        <v>319</v>
      </c>
      <c r="D45" s="66">
        <v>24190735.6</v>
      </c>
      <c r="E45" s="67">
        <v>0</v>
      </c>
      <c r="F45" s="67">
        <v>24190735.6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4" t="s">
        <v>267</v>
      </c>
      <c r="N45" s="112"/>
    </row>
    <row r="46" spans="1:14" ht="25.5">
      <c r="A46" s="113">
        <v>32</v>
      </c>
      <c r="B46" s="115" t="s">
        <v>324</v>
      </c>
      <c r="C46" s="68" t="s">
        <v>325</v>
      </c>
      <c r="D46" s="69">
        <v>894</v>
      </c>
      <c r="E46" s="116">
        <v>0</v>
      </c>
      <c r="F46" s="116">
        <v>894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7"/>
      <c r="N46" s="112"/>
    </row>
    <row r="47" spans="1:14" ht="15">
      <c r="A47" s="113">
        <v>33</v>
      </c>
      <c r="B47" s="115" t="s">
        <v>326</v>
      </c>
      <c r="C47" s="68" t="s">
        <v>327</v>
      </c>
      <c r="D47" s="69">
        <v>24189841.6</v>
      </c>
      <c r="E47" s="116">
        <v>0</v>
      </c>
      <c r="F47" s="116">
        <v>24189841.6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7"/>
      <c r="N47" s="112"/>
    </row>
    <row r="48" spans="1:14" ht="15">
      <c r="A48" s="113">
        <v>34</v>
      </c>
      <c r="B48" s="114" t="s">
        <v>265</v>
      </c>
      <c r="C48" s="65" t="s">
        <v>333</v>
      </c>
      <c r="D48" s="66">
        <v>25958135.3</v>
      </c>
      <c r="E48" s="67">
        <v>125518.9</v>
      </c>
      <c r="F48" s="67">
        <v>25832616.4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4"/>
      <c r="N48" s="112"/>
    </row>
    <row r="49" spans="1:14" ht="15">
      <c r="A49" s="113">
        <v>35</v>
      </c>
      <c r="B49" s="114" t="s">
        <v>265</v>
      </c>
      <c r="C49" s="65" t="s">
        <v>334</v>
      </c>
      <c r="D49" s="66">
        <v>25958135.3</v>
      </c>
      <c r="E49" s="67">
        <v>125518.9</v>
      </c>
      <c r="F49" s="67">
        <v>25832616.4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4"/>
      <c r="N49" s="112"/>
    </row>
    <row r="50" ht="15">
      <c r="C50" s="118"/>
    </row>
    <row r="51" ht="15">
      <c r="C51" s="118"/>
    </row>
    <row r="52" ht="15" customHeight="1">
      <c r="C52" s="119"/>
    </row>
    <row r="53" ht="15" customHeight="1"/>
    <row r="54" ht="15" customHeight="1"/>
    <row r="55" ht="15" customHeight="1"/>
    <row r="56" ht="15" customHeight="1"/>
    <row r="57" ht="15" customHeight="1"/>
  </sheetData>
  <sheetProtection/>
  <mergeCells count="19">
    <mergeCell ref="C8:L8"/>
    <mergeCell ref="A11:A12"/>
    <mergeCell ref="B11:B12"/>
    <mergeCell ref="C11:C12"/>
    <mergeCell ref="D11:D12"/>
    <mergeCell ref="A6:B6"/>
    <mergeCell ref="E1:M1"/>
    <mergeCell ref="C2:L2"/>
    <mergeCell ref="C3:L3"/>
    <mergeCell ref="C5:L5"/>
    <mergeCell ref="C6:L6"/>
    <mergeCell ref="C7:L7"/>
    <mergeCell ref="A14:M14"/>
    <mergeCell ref="C9:L9"/>
    <mergeCell ref="E11:G11"/>
    <mergeCell ref="H11:H12"/>
    <mergeCell ref="I11:K11"/>
    <mergeCell ref="L11:L12"/>
    <mergeCell ref="M11:M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109" bestFit="1" customWidth="1"/>
    <col min="2" max="2" width="15.140625" style="109" customWidth="1"/>
    <col min="3" max="3" width="40.7109375" style="109" customWidth="1"/>
    <col min="4" max="8" width="15.7109375" style="109" customWidth="1"/>
    <col min="9" max="9" width="13.28125" style="109" customWidth="1"/>
    <col min="10" max="11" width="13.57421875" style="109" customWidth="1"/>
    <col min="12" max="12" width="14.7109375" style="109" customWidth="1"/>
    <col min="13" max="13" width="30.57421875" style="109" customWidth="1"/>
    <col min="14" max="14" width="9.140625" style="109" customWidth="1"/>
    <col min="15" max="16384" width="9.140625" style="109" customWidth="1"/>
  </cols>
  <sheetData>
    <row r="1" spans="1:14" ht="26.25" customHeight="1">
      <c r="A1" s="170" t="s">
        <v>252</v>
      </c>
      <c r="B1" s="181" t="s">
        <v>253</v>
      </c>
      <c r="C1" s="175" t="s">
        <v>254</v>
      </c>
      <c r="D1" s="175" t="s">
        <v>255</v>
      </c>
      <c r="E1" s="172" t="s">
        <v>256</v>
      </c>
      <c r="F1" s="173"/>
      <c r="G1" s="174"/>
      <c r="H1" s="175" t="s">
        <v>257</v>
      </c>
      <c r="I1" s="172" t="s">
        <v>258</v>
      </c>
      <c r="J1" s="173"/>
      <c r="K1" s="174"/>
      <c r="L1" s="175" t="s">
        <v>259</v>
      </c>
      <c r="M1" s="170" t="s">
        <v>260</v>
      </c>
      <c r="N1" s="112"/>
    </row>
    <row r="2" spans="1:14" ht="42" customHeight="1">
      <c r="A2" s="170"/>
      <c r="B2" s="182"/>
      <c r="C2" s="175"/>
      <c r="D2" s="170"/>
      <c r="E2" s="62" t="s">
        <v>261</v>
      </c>
      <c r="F2" s="62" t="s">
        <v>262</v>
      </c>
      <c r="G2" s="62" t="s">
        <v>535</v>
      </c>
      <c r="H2" s="170"/>
      <c r="I2" s="62" t="s">
        <v>261</v>
      </c>
      <c r="J2" s="62" t="s">
        <v>262</v>
      </c>
      <c r="K2" s="62" t="s">
        <v>535</v>
      </c>
      <c r="L2" s="175"/>
      <c r="M2" s="170"/>
      <c r="N2" s="112"/>
    </row>
    <row r="3" spans="1:14" ht="15">
      <c r="A3" s="113" t="s">
        <v>263</v>
      </c>
      <c r="B3" s="63">
        <v>1</v>
      </c>
      <c r="C3" s="63">
        <v>2</v>
      </c>
      <c r="D3" s="63">
        <v>3</v>
      </c>
      <c r="E3" s="63">
        <v>4</v>
      </c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3">
        <v>12</v>
      </c>
      <c r="N3" s="112"/>
    </row>
    <row r="4" spans="1:14" ht="15">
      <c r="A4" s="170" t="s">
        <v>542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12"/>
    </row>
    <row r="5" spans="1:14" ht="25.5">
      <c r="A5" s="113">
        <v>1</v>
      </c>
      <c r="B5" s="114" t="s">
        <v>265</v>
      </c>
      <c r="C5" s="65" t="s">
        <v>543</v>
      </c>
      <c r="D5" s="120">
        <v>177168.9</v>
      </c>
      <c r="E5" s="67">
        <v>19862.7</v>
      </c>
      <c r="F5" s="67">
        <v>157306.2</v>
      </c>
      <c r="G5" s="67">
        <v>0</v>
      </c>
      <c r="H5" s="67">
        <v>0</v>
      </c>
      <c r="I5" s="67">
        <v>0</v>
      </c>
      <c r="J5" s="67">
        <v>0</v>
      </c>
      <c r="K5" s="67">
        <v>0</v>
      </c>
      <c r="L5" s="67">
        <v>0</v>
      </c>
      <c r="M5" s="64" t="s">
        <v>267</v>
      </c>
      <c r="N5" s="112"/>
    </row>
    <row r="6" spans="1:14" ht="15">
      <c r="A6" s="113">
        <v>2</v>
      </c>
      <c r="B6" s="114" t="s">
        <v>544</v>
      </c>
      <c r="C6" s="65" t="s">
        <v>545</v>
      </c>
      <c r="D6" s="120">
        <v>171360.9</v>
      </c>
      <c r="E6" s="67">
        <v>14086.4</v>
      </c>
      <c r="F6" s="67">
        <v>157274.5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4" t="s">
        <v>267</v>
      </c>
      <c r="N6" s="112"/>
    </row>
    <row r="7" spans="1:14" ht="15">
      <c r="A7" s="113">
        <v>3</v>
      </c>
      <c r="B7" s="114" t="s">
        <v>546</v>
      </c>
      <c r="C7" s="65" t="s">
        <v>547</v>
      </c>
      <c r="D7" s="120">
        <v>171360.9</v>
      </c>
      <c r="E7" s="67">
        <v>14086.4</v>
      </c>
      <c r="F7" s="67">
        <v>157274.5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4" t="s">
        <v>267</v>
      </c>
      <c r="N7" s="112"/>
    </row>
    <row r="8" spans="1:14" ht="15">
      <c r="A8" s="113">
        <v>4</v>
      </c>
      <c r="B8" s="115" t="s">
        <v>548</v>
      </c>
      <c r="C8" s="68" t="s">
        <v>549</v>
      </c>
      <c r="D8" s="121">
        <v>171360.9</v>
      </c>
      <c r="E8" s="116">
        <v>14086.4</v>
      </c>
      <c r="F8" s="116">
        <v>157274.5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7"/>
      <c r="N8" s="112"/>
    </row>
    <row r="9" spans="1:14" ht="15">
      <c r="A9" s="113">
        <v>5</v>
      </c>
      <c r="B9" s="114" t="s">
        <v>550</v>
      </c>
      <c r="C9" s="65" t="s">
        <v>551</v>
      </c>
      <c r="D9" s="120">
        <v>5808</v>
      </c>
      <c r="E9" s="67">
        <v>5776.3</v>
      </c>
      <c r="F9" s="67">
        <v>31.7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4" t="s">
        <v>267</v>
      </c>
      <c r="N9" s="112"/>
    </row>
    <row r="10" spans="1:14" ht="15">
      <c r="A10" s="113">
        <v>6</v>
      </c>
      <c r="B10" s="115" t="s">
        <v>552</v>
      </c>
      <c r="C10" s="68" t="s">
        <v>553</v>
      </c>
      <c r="D10" s="121">
        <v>5808</v>
      </c>
      <c r="E10" s="116">
        <v>5776.3</v>
      </c>
      <c r="F10" s="116">
        <v>31.7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7"/>
      <c r="N10" s="112"/>
    </row>
    <row r="11" spans="1:14" ht="15">
      <c r="A11" s="113">
        <v>7</v>
      </c>
      <c r="B11" s="114" t="s">
        <v>265</v>
      </c>
      <c r="C11" s="65" t="s">
        <v>554</v>
      </c>
      <c r="D11" s="120">
        <v>254210.1</v>
      </c>
      <c r="E11" s="67">
        <v>80816</v>
      </c>
      <c r="F11" s="67">
        <v>173394.1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4" t="s">
        <v>267</v>
      </c>
      <c r="N11" s="112"/>
    </row>
    <row r="12" spans="1:14" ht="15">
      <c r="A12" s="113">
        <v>8</v>
      </c>
      <c r="B12" s="114" t="s">
        <v>555</v>
      </c>
      <c r="C12" s="65" t="s">
        <v>556</v>
      </c>
      <c r="D12" s="120">
        <v>254210.1</v>
      </c>
      <c r="E12" s="67">
        <v>80816</v>
      </c>
      <c r="F12" s="67">
        <v>173394.1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4" t="s">
        <v>267</v>
      </c>
      <c r="N12" s="112"/>
    </row>
    <row r="13" spans="1:14" ht="25.5">
      <c r="A13" s="113">
        <v>9</v>
      </c>
      <c r="B13" s="114" t="s">
        <v>557</v>
      </c>
      <c r="C13" s="65" t="s">
        <v>558</v>
      </c>
      <c r="D13" s="120">
        <v>254210.1</v>
      </c>
      <c r="E13" s="67">
        <v>80816</v>
      </c>
      <c r="F13" s="67">
        <v>173394.1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4" t="s">
        <v>267</v>
      </c>
      <c r="N13" s="112"/>
    </row>
    <row r="14" spans="1:14" ht="15">
      <c r="A14" s="113">
        <v>10</v>
      </c>
      <c r="B14" s="115" t="s">
        <v>559</v>
      </c>
      <c r="C14" s="68" t="s">
        <v>560</v>
      </c>
      <c r="D14" s="121">
        <v>254210.1</v>
      </c>
      <c r="E14" s="116">
        <v>80816</v>
      </c>
      <c r="F14" s="116">
        <v>173394.1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7"/>
      <c r="N14" s="112"/>
    </row>
    <row r="15" spans="1:14" ht="15">
      <c r="A15" s="113">
        <v>11</v>
      </c>
      <c r="B15" s="114" t="s">
        <v>265</v>
      </c>
      <c r="C15" s="65" t="s">
        <v>266</v>
      </c>
      <c r="D15" s="120">
        <v>2352606.3</v>
      </c>
      <c r="E15" s="67">
        <v>642092.1</v>
      </c>
      <c r="F15" s="67">
        <v>1710514.2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4" t="s">
        <v>267</v>
      </c>
      <c r="N15" s="112"/>
    </row>
    <row r="16" spans="1:14" ht="15">
      <c r="A16" s="113">
        <v>12</v>
      </c>
      <c r="B16" s="114" t="s">
        <v>268</v>
      </c>
      <c r="C16" s="65" t="s">
        <v>269</v>
      </c>
      <c r="D16" s="120">
        <v>1672343.4</v>
      </c>
      <c r="E16" s="67">
        <v>39.2</v>
      </c>
      <c r="F16" s="67">
        <v>1672304.2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4" t="s">
        <v>267</v>
      </c>
      <c r="N16" s="112"/>
    </row>
    <row r="17" spans="1:14" ht="15">
      <c r="A17" s="113">
        <v>13</v>
      </c>
      <c r="B17" s="114" t="s">
        <v>270</v>
      </c>
      <c r="C17" s="65" t="s">
        <v>271</v>
      </c>
      <c r="D17" s="120">
        <v>33763.4</v>
      </c>
      <c r="E17" s="67">
        <v>0</v>
      </c>
      <c r="F17" s="67">
        <v>33763.4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4" t="s">
        <v>267</v>
      </c>
      <c r="N17" s="112"/>
    </row>
    <row r="18" spans="1:14" ht="15">
      <c r="A18" s="113">
        <v>14</v>
      </c>
      <c r="B18" s="115" t="s">
        <v>272</v>
      </c>
      <c r="C18" s="68" t="s">
        <v>273</v>
      </c>
      <c r="D18" s="121">
        <v>275</v>
      </c>
      <c r="E18" s="116">
        <v>0</v>
      </c>
      <c r="F18" s="116">
        <v>275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7"/>
      <c r="N18" s="112"/>
    </row>
    <row r="19" spans="1:14" ht="15">
      <c r="A19" s="113">
        <v>15</v>
      </c>
      <c r="B19" s="115" t="s">
        <v>274</v>
      </c>
      <c r="C19" s="68" t="s">
        <v>275</v>
      </c>
      <c r="D19" s="121">
        <v>33488.4</v>
      </c>
      <c r="E19" s="116">
        <v>0</v>
      </c>
      <c r="F19" s="116">
        <v>33488.4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0</v>
      </c>
      <c r="M19" s="117"/>
      <c r="N19" s="112"/>
    </row>
    <row r="20" spans="1:14" ht="15">
      <c r="A20" s="113">
        <v>16</v>
      </c>
      <c r="B20" s="114" t="s">
        <v>276</v>
      </c>
      <c r="C20" s="65" t="s">
        <v>277</v>
      </c>
      <c r="D20" s="120">
        <v>3429.9</v>
      </c>
      <c r="E20" s="67">
        <v>0</v>
      </c>
      <c r="F20" s="67">
        <v>3429.9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4" t="s">
        <v>267</v>
      </c>
      <c r="N20" s="112"/>
    </row>
    <row r="21" spans="1:14" ht="15">
      <c r="A21" s="113">
        <v>17</v>
      </c>
      <c r="B21" s="115" t="s">
        <v>278</v>
      </c>
      <c r="C21" s="68" t="s">
        <v>279</v>
      </c>
      <c r="D21" s="121">
        <v>3007.8</v>
      </c>
      <c r="E21" s="116">
        <v>0</v>
      </c>
      <c r="F21" s="116">
        <v>3007.8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7"/>
      <c r="N21" s="112"/>
    </row>
    <row r="22" spans="1:14" ht="15">
      <c r="A22" s="113">
        <v>18</v>
      </c>
      <c r="B22" s="115" t="s">
        <v>536</v>
      </c>
      <c r="C22" s="68" t="s">
        <v>537</v>
      </c>
      <c r="D22" s="121">
        <v>422.1</v>
      </c>
      <c r="E22" s="116">
        <v>0</v>
      </c>
      <c r="F22" s="116">
        <v>422.1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7"/>
      <c r="N22" s="112"/>
    </row>
    <row r="23" spans="1:14" ht="25.5">
      <c r="A23" s="113">
        <v>19</v>
      </c>
      <c r="B23" s="114" t="s">
        <v>305</v>
      </c>
      <c r="C23" s="65" t="s">
        <v>306</v>
      </c>
      <c r="D23" s="120">
        <v>1635150.1</v>
      </c>
      <c r="E23" s="67">
        <v>39.2</v>
      </c>
      <c r="F23" s="67">
        <v>1635110.9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4" t="s">
        <v>267</v>
      </c>
      <c r="N23" s="112"/>
    </row>
    <row r="24" spans="1:14" ht="15">
      <c r="A24" s="113">
        <v>20</v>
      </c>
      <c r="B24" s="115" t="s">
        <v>561</v>
      </c>
      <c r="C24" s="68" t="s">
        <v>562</v>
      </c>
      <c r="D24" s="121">
        <v>95171.9</v>
      </c>
      <c r="E24" s="116">
        <v>0</v>
      </c>
      <c r="F24" s="116">
        <v>95171.9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7"/>
      <c r="N24" s="112"/>
    </row>
    <row r="25" spans="1:14" ht="25.5">
      <c r="A25" s="113">
        <v>21</v>
      </c>
      <c r="B25" s="114" t="s">
        <v>307</v>
      </c>
      <c r="C25" s="65" t="s">
        <v>308</v>
      </c>
      <c r="D25" s="120">
        <v>1681.7</v>
      </c>
      <c r="E25" s="67">
        <v>39.2</v>
      </c>
      <c r="F25" s="67">
        <v>1642.5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4" t="s">
        <v>267</v>
      </c>
      <c r="N25" s="112"/>
    </row>
    <row r="26" spans="1:14" ht="15">
      <c r="A26" s="113">
        <v>22</v>
      </c>
      <c r="B26" s="115" t="s">
        <v>309</v>
      </c>
      <c r="C26" s="68" t="s">
        <v>310</v>
      </c>
      <c r="D26" s="121">
        <v>39.2</v>
      </c>
      <c r="E26" s="116">
        <v>39.2</v>
      </c>
      <c r="F26" s="116">
        <v>0</v>
      </c>
      <c r="G26" s="116">
        <v>0</v>
      </c>
      <c r="H26" s="116">
        <v>0</v>
      </c>
      <c r="I26" s="116">
        <v>0</v>
      </c>
      <c r="J26" s="116">
        <v>0</v>
      </c>
      <c r="K26" s="116">
        <v>0</v>
      </c>
      <c r="L26" s="116">
        <v>0</v>
      </c>
      <c r="M26" s="117"/>
      <c r="N26" s="112"/>
    </row>
    <row r="27" spans="1:14" ht="25.5">
      <c r="A27" s="113">
        <v>23</v>
      </c>
      <c r="B27" s="115" t="s">
        <v>311</v>
      </c>
      <c r="C27" s="68" t="s">
        <v>312</v>
      </c>
      <c r="D27" s="121">
        <v>1642.5</v>
      </c>
      <c r="E27" s="116">
        <v>0</v>
      </c>
      <c r="F27" s="116">
        <v>1642.5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7"/>
      <c r="N27" s="112"/>
    </row>
    <row r="28" spans="1:14" ht="25.5">
      <c r="A28" s="113">
        <v>24</v>
      </c>
      <c r="B28" s="114" t="s">
        <v>313</v>
      </c>
      <c r="C28" s="65" t="s">
        <v>314</v>
      </c>
      <c r="D28" s="120">
        <v>1538296.5</v>
      </c>
      <c r="E28" s="67">
        <v>0</v>
      </c>
      <c r="F28" s="67">
        <v>1538296.5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4" t="s">
        <v>267</v>
      </c>
      <c r="N28" s="112"/>
    </row>
    <row r="29" spans="1:14" ht="25.5">
      <c r="A29" s="113">
        <v>25</v>
      </c>
      <c r="B29" s="115" t="s">
        <v>315</v>
      </c>
      <c r="C29" s="68" t="s">
        <v>314</v>
      </c>
      <c r="D29" s="121">
        <v>1538296.5</v>
      </c>
      <c r="E29" s="116">
        <v>0</v>
      </c>
      <c r="F29" s="116">
        <v>1538296.5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7"/>
      <c r="N29" s="112"/>
    </row>
    <row r="30" spans="1:14" ht="15">
      <c r="A30" s="113">
        <v>26</v>
      </c>
      <c r="B30" s="114" t="s">
        <v>563</v>
      </c>
      <c r="C30" s="65" t="s">
        <v>564</v>
      </c>
      <c r="D30" s="120">
        <v>669362.9</v>
      </c>
      <c r="E30" s="67">
        <v>642052.9</v>
      </c>
      <c r="F30" s="67">
        <v>27310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4" t="s">
        <v>267</v>
      </c>
      <c r="N30" s="112"/>
    </row>
    <row r="31" spans="1:14" ht="15">
      <c r="A31" s="113">
        <v>27</v>
      </c>
      <c r="B31" s="114" t="s">
        <v>565</v>
      </c>
      <c r="C31" s="65" t="s">
        <v>566</v>
      </c>
      <c r="D31" s="120">
        <v>669362.9</v>
      </c>
      <c r="E31" s="67">
        <v>642052.9</v>
      </c>
      <c r="F31" s="67">
        <v>27310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4" t="s">
        <v>267</v>
      </c>
      <c r="N31" s="112"/>
    </row>
    <row r="32" spans="1:14" ht="15">
      <c r="A32" s="113">
        <v>28</v>
      </c>
      <c r="B32" s="114" t="s">
        <v>567</v>
      </c>
      <c r="C32" s="65" t="s">
        <v>289</v>
      </c>
      <c r="D32" s="120">
        <v>642052.9</v>
      </c>
      <c r="E32" s="67">
        <v>642052.9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4" t="s">
        <v>267</v>
      </c>
      <c r="N32" s="112"/>
    </row>
    <row r="33" spans="1:14" ht="15">
      <c r="A33" s="113">
        <v>29</v>
      </c>
      <c r="B33" s="114" t="s">
        <v>568</v>
      </c>
      <c r="C33" s="65" t="s">
        <v>569</v>
      </c>
      <c r="D33" s="120">
        <v>642052.9</v>
      </c>
      <c r="E33" s="67">
        <v>642052.9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4" t="s">
        <v>267</v>
      </c>
      <c r="N33" s="112"/>
    </row>
    <row r="34" spans="1:14" ht="25.5">
      <c r="A34" s="113">
        <v>30</v>
      </c>
      <c r="B34" s="115" t="s">
        <v>570</v>
      </c>
      <c r="C34" s="68" t="s">
        <v>571</v>
      </c>
      <c r="D34" s="121">
        <v>642052.9</v>
      </c>
      <c r="E34" s="116">
        <v>642052.9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7"/>
      <c r="N34" s="112"/>
    </row>
    <row r="35" spans="1:14" ht="25.5">
      <c r="A35" s="113">
        <v>31</v>
      </c>
      <c r="B35" s="114" t="s">
        <v>572</v>
      </c>
      <c r="C35" s="65" t="s">
        <v>573</v>
      </c>
      <c r="D35" s="120">
        <v>27310</v>
      </c>
      <c r="E35" s="67">
        <v>0</v>
      </c>
      <c r="F35" s="67">
        <v>27310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4" t="s">
        <v>267</v>
      </c>
      <c r="N35" s="112"/>
    </row>
    <row r="36" spans="1:14" ht="15">
      <c r="A36" s="113">
        <v>32</v>
      </c>
      <c r="B36" s="115" t="s">
        <v>574</v>
      </c>
      <c r="C36" s="68" t="s">
        <v>575</v>
      </c>
      <c r="D36" s="121">
        <v>27310</v>
      </c>
      <c r="E36" s="116">
        <v>0</v>
      </c>
      <c r="F36" s="116">
        <v>27310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v>0</v>
      </c>
      <c r="M36" s="117"/>
      <c r="N36" s="112"/>
    </row>
    <row r="37" spans="1:14" ht="15">
      <c r="A37" s="113">
        <v>33</v>
      </c>
      <c r="B37" s="114" t="s">
        <v>316</v>
      </c>
      <c r="C37" s="65" t="s">
        <v>317</v>
      </c>
      <c r="D37" s="120">
        <v>10900</v>
      </c>
      <c r="E37" s="67">
        <v>0</v>
      </c>
      <c r="F37" s="67">
        <v>10900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4" t="s">
        <v>267</v>
      </c>
      <c r="N37" s="112"/>
    </row>
    <row r="38" spans="1:14" ht="15">
      <c r="A38" s="113">
        <v>34</v>
      </c>
      <c r="B38" s="114" t="s">
        <v>318</v>
      </c>
      <c r="C38" s="65" t="s">
        <v>319</v>
      </c>
      <c r="D38" s="120">
        <v>10900</v>
      </c>
      <c r="E38" s="67">
        <v>0</v>
      </c>
      <c r="F38" s="67">
        <v>10900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4" t="s">
        <v>267</v>
      </c>
      <c r="N38" s="112"/>
    </row>
    <row r="39" spans="1:14" ht="15">
      <c r="A39" s="113">
        <v>35</v>
      </c>
      <c r="B39" s="114" t="s">
        <v>320</v>
      </c>
      <c r="C39" s="65" t="s">
        <v>321</v>
      </c>
      <c r="D39" s="120">
        <v>10900</v>
      </c>
      <c r="E39" s="67">
        <v>0</v>
      </c>
      <c r="F39" s="67">
        <v>10900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4" t="s">
        <v>267</v>
      </c>
      <c r="N39" s="112"/>
    </row>
    <row r="40" spans="1:14" ht="15">
      <c r="A40" s="113">
        <v>36</v>
      </c>
      <c r="B40" s="114" t="s">
        <v>322</v>
      </c>
      <c r="C40" s="65" t="s">
        <v>319</v>
      </c>
      <c r="D40" s="120">
        <v>10900</v>
      </c>
      <c r="E40" s="67">
        <v>0</v>
      </c>
      <c r="F40" s="67">
        <v>10900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4" t="s">
        <v>267</v>
      </c>
      <c r="N40" s="112"/>
    </row>
    <row r="41" spans="1:14" ht="15">
      <c r="A41" s="113">
        <v>37</v>
      </c>
      <c r="B41" s="115" t="s">
        <v>326</v>
      </c>
      <c r="C41" s="68" t="s">
        <v>327</v>
      </c>
      <c r="D41" s="121">
        <v>10900</v>
      </c>
      <c r="E41" s="116">
        <v>0</v>
      </c>
      <c r="F41" s="116">
        <v>10900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v>0</v>
      </c>
      <c r="M41" s="117"/>
      <c r="N41" s="112"/>
    </row>
    <row r="42" spans="1:14" ht="15">
      <c r="A42" s="113">
        <v>38</v>
      </c>
      <c r="B42" s="114" t="s">
        <v>265</v>
      </c>
      <c r="C42" s="65" t="s">
        <v>333</v>
      </c>
      <c r="D42" s="120">
        <v>2783985.3</v>
      </c>
      <c r="E42" s="67">
        <v>742770.8</v>
      </c>
      <c r="F42" s="67">
        <v>2041214.5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4"/>
      <c r="N42" s="112"/>
    </row>
    <row r="43" spans="1:14" ht="15">
      <c r="A43" s="113">
        <v>39</v>
      </c>
      <c r="B43" s="114" t="s">
        <v>265</v>
      </c>
      <c r="C43" s="65" t="s">
        <v>334</v>
      </c>
      <c r="D43" s="120">
        <v>2783985.3</v>
      </c>
      <c r="E43" s="67">
        <v>742770.8</v>
      </c>
      <c r="F43" s="67">
        <v>2041214.5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4"/>
      <c r="N43" s="112"/>
    </row>
    <row r="44" ht="15">
      <c r="C44" s="118"/>
    </row>
    <row r="45" ht="15">
      <c r="C45" s="118"/>
    </row>
    <row r="46" ht="15">
      <c r="C46" s="119"/>
    </row>
    <row r="47" spans="2:8" ht="15">
      <c r="B47" s="109" t="s">
        <v>576</v>
      </c>
      <c r="E47" s="184" t="s">
        <v>577</v>
      </c>
      <c r="F47" s="184"/>
      <c r="G47" s="184"/>
      <c r="H47" s="184"/>
    </row>
    <row r="49" spans="2:8" ht="15">
      <c r="B49" s="109" t="s">
        <v>578</v>
      </c>
      <c r="D49" s="171" t="s">
        <v>579</v>
      </c>
      <c r="E49" s="171"/>
      <c r="F49" s="171"/>
      <c r="G49" s="171"/>
      <c r="H49" s="171"/>
    </row>
  </sheetData>
  <sheetProtection/>
  <mergeCells count="12">
    <mergeCell ref="E47:H47"/>
    <mergeCell ref="D49:H49"/>
    <mergeCell ref="A1:A2"/>
    <mergeCell ref="B1:B2"/>
    <mergeCell ref="C1:C2"/>
    <mergeCell ref="D1:D2"/>
    <mergeCell ref="E1:G1"/>
    <mergeCell ref="H1:H2"/>
    <mergeCell ref="I1:K1"/>
    <mergeCell ref="L1:L2"/>
    <mergeCell ref="M1:M2"/>
    <mergeCell ref="A4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2022-09-09T10:21:19Z</cp:lastPrinted>
  <dcterms:created xsi:type="dcterms:W3CDTF">2022-02-07T14:37:31Z</dcterms:created>
  <dcterms:modified xsi:type="dcterms:W3CDTF">2023-01-31T13:46:40Z</dcterms:modified>
  <cp:category/>
  <cp:version/>
  <cp:contentType/>
  <cp:contentStatus/>
</cp:coreProperties>
</file>